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<sst xmlns="http://schemas.openxmlformats.org/spreadsheetml/2006/main" count="81" uniqueCount="72">
  <si>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</si>
  <si>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</si>
  <si>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</si>
  <si>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</si>
  <si>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</si>
  <si>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</si>
  <si>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</si>
  <si>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</si>
  <si>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</si>
  <si>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</si>
  <si>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</si>
  <si>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</si>
  <si>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</si>
  <si>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</si>
  <si>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</si>
  <si>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ДОХОДЫ ОТ ПРОДАЖИ МАТЕРИАЛЬНЫХ И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</si>
  <si>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</si>
  <si>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</si>
  <si>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</si>
  <si>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</si>
  <si>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</si>
  <si>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</si>
  <si>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</si>
  <si>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</si>
  <si>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</si>
  <si>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</si>
  <si>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</si>
  <si>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</si>
  <si>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</si>
  <si>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</si>
  <si>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</si>
  <si>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</si>
  <si>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</si>
  <si>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</si>
  <si>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</si>
  <si>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</si>
  <si>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</si>
  <si>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</si>
  <si>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</si>
  <si>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</si>
  <si>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</si>
  <si>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</si>
  <si>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</si>
  <si>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</si>
  <si>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</si>
  <si>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</si>
  <si>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</si>
  <si>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</si>
  <si>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</si>
  <si>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</si>
  <si>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</si>
  <si>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</si>
  <si>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</si>
  <si>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Возврат остатков субсидий, субвенций и иных м/б трансф</t>
  </si>
  <si>
    <t xml:space="preserve">  Здравоохранение </t>
  </si>
  <si>
    <t xml:space="preserve">  Образование </t>
  </si>
  <si>
    <t>ЗАДОЛЖЕННОСТЬ И ПЕРЕРАСЧЕТЫ ПО ОТМЕНЕННЫМ</t>
  </si>
  <si>
    <t>Единый сельскохозяйственный налог</t>
  </si>
  <si>
    <t>НАЛОГИ,СБОРЫ ЗА ПОЛЬЗОВАНИЕ ПРИРОДНЫМИ РЕСУРСАМИ</t>
  </si>
  <si>
    <t>ПЛАТЕЖИ ПРИ ПОЛЬЗОВАНИИ ПРИРОДНЫМИ РЕСУРСАМИ</t>
  </si>
  <si>
    <t>Плата за негативное воздейств на окружающую среду</t>
  </si>
  <si>
    <t>НЕМАТЕРИАЛЬНЫХ  АКТИВОВ</t>
  </si>
  <si>
    <t xml:space="preserve">В МУНИЦИПАЛЬНОЙ СОБСТВЕННОСТИ 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</si>
  <si>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</si>
  <si>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</si>
  <si>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2011 г.</t>
  </si>
  <si>
    <t>Прочие безвозмездные поступления</t>
  </si>
  <si>
    <t>на 01.11.</t>
  </si>
  <si>
    <t>01.11.</t>
  </si>
  <si>
    <t>НА 01.11.2012 Г. В СРАВНЕНИИ С СООТВЕТСТВУЮЩИМ ПЕРИОДОМ ПРОШЛОГО ГОДА</t>
  </si>
  <si>
    <t>на 01.11.2011</t>
  </si>
  <si>
    <t>на 01.11.2012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</si>
</sst>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0" fontId="18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24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170" fontId="17" fillId="24" borderId="0" xfId="0" applyNumberFormat="1" applyFont="1" applyFill="1" applyBorder="1" applyAlignment="1">
      <alignment horizontal="right" shrinkToFit="1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center"/>
    </xf>
    <xf numFmtId="169" fontId="17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BreakPreview" zoomScaleSheetLayoutView="100" zoomScalePageLayoutView="0" workbookViewId="0" topLeftCell="A40">
      <selection activeCell="C69" sqref="C69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5" t="s">
        <v>46</v>
      </c>
      <c r="B1" s="115"/>
      <c r="C1" s="115"/>
      <c r="D1" s="115"/>
    </row>
    <row r="2" spans="1:4" ht="12.75">
      <c r="A2" s="115" t="s">
        <v>69</v>
      </c>
      <c r="B2" s="115"/>
      <c r="C2" s="115"/>
      <c r="D2" s="115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40</v>
      </c>
      <c r="C5" s="111" t="s">
        <v>40</v>
      </c>
      <c r="D5" s="95" t="s">
        <v>2</v>
      </c>
      <c r="E5" s="96" t="s">
        <v>42</v>
      </c>
    </row>
    <row r="6" spans="1:5" ht="12.75" customHeight="1">
      <c r="A6" s="51" t="s">
        <v>3</v>
      </c>
      <c r="B6" s="97" t="s">
        <v>67</v>
      </c>
      <c r="C6" s="112" t="s">
        <v>68</v>
      </c>
      <c r="D6" s="98" t="s">
        <v>4</v>
      </c>
      <c r="E6" s="99" t="s">
        <v>43</v>
      </c>
    </row>
    <row r="7" spans="1:5" ht="12.75">
      <c r="A7" s="51" t="s">
        <v>5</v>
      </c>
      <c r="B7" s="100" t="s">
        <v>65</v>
      </c>
      <c r="C7" s="113" t="s">
        <v>47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+B11+B13+B17+B21+B23</f>
        <v>85953.2</v>
      </c>
      <c r="C10" s="55">
        <f>+C11+C13+C17+C20+C21+C23</f>
        <v>90760.7</v>
      </c>
      <c r="D10" s="55">
        <f>+C10/B10*100</f>
        <v>105.59315999869696</v>
      </c>
      <c r="E10" s="93">
        <f>+C10-B10</f>
        <v>4807.5</v>
      </c>
    </row>
    <row r="11" spans="1:5" ht="14.25">
      <c r="A11" s="65" t="s">
        <v>7</v>
      </c>
      <c r="B11" s="58">
        <f>(+B12)</f>
        <v>45471.8</v>
      </c>
      <c r="C11" s="58">
        <f>C12</f>
        <v>48813.6</v>
      </c>
      <c r="D11" s="56">
        <f aca="true" t="shared" si="0" ref="D11:D21">+C11/B11*100</f>
        <v>107.3491702549712</v>
      </c>
      <c r="E11" s="92">
        <f aca="true" t="shared" si="1" ref="E11:E71">+C11-B11</f>
        <v>3341.7999999999956</v>
      </c>
    </row>
    <row r="12" spans="1:5" ht="14.25">
      <c r="A12" s="65" t="s">
        <v>8</v>
      </c>
      <c r="B12" s="58">
        <v>45471.8</v>
      </c>
      <c r="C12" s="58">
        <v>48813.6</v>
      </c>
      <c r="D12" s="56">
        <f t="shared" si="0"/>
        <v>107.3491702549712</v>
      </c>
      <c r="E12" s="92">
        <f t="shared" si="1"/>
        <v>3341.7999999999956</v>
      </c>
    </row>
    <row r="13" spans="1:5" s="6" customFormat="1" ht="15">
      <c r="A13" s="65" t="s">
        <v>9</v>
      </c>
      <c r="B13" s="58">
        <f>+B15+B16</f>
        <v>21628.3</v>
      </c>
      <c r="C13" s="58">
        <f>C15+C16</f>
        <v>24431.600000000002</v>
      </c>
      <c r="D13" s="56">
        <f t="shared" si="0"/>
        <v>112.96125909109824</v>
      </c>
      <c r="E13" s="92">
        <f t="shared" si="1"/>
        <v>2803.300000000003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21609.1</v>
      </c>
      <c r="C15" s="58">
        <v>24399.4</v>
      </c>
      <c r="D15" s="56">
        <f t="shared" si="0"/>
        <v>112.91261551846215</v>
      </c>
      <c r="E15" s="92">
        <f t="shared" si="1"/>
        <v>2790.300000000003</v>
      </c>
    </row>
    <row r="16" spans="1:5" ht="14.25">
      <c r="A16" s="65" t="s">
        <v>57</v>
      </c>
      <c r="B16" s="58">
        <v>19.2</v>
      </c>
      <c r="C16" s="58">
        <v>32.2</v>
      </c>
      <c r="D16" s="56"/>
      <c r="E16" s="92"/>
    </row>
    <row r="17" spans="1:5" ht="14.25">
      <c r="A17" s="65" t="s">
        <v>31</v>
      </c>
      <c r="B17" s="58">
        <f>+B18+B19</f>
        <v>12129.699999999999</v>
      </c>
      <c r="C17" s="58">
        <f>C18+C19</f>
        <v>15934.5</v>
      </c>
      <c r="D17" s="56">
        <f t="shared" si="0"/>
        <v>131.3676348137217</v>
      </c>
      <c r="E17" s="92">
        <f t="shared" si="1"/>
        <v>3804.800000000001</v>
      </c>
    </row>
    <row r="18" spans="1:5" ht="14.25">
      <c r="A18" s="65" t="s">
        <v>32</v>
      </c>
      <c r="B18" s="58">
        <v>384.4</v>
      </c>
      <c r="C18" s="58">
        <v>1286.7</v>
      </c>
      <c r="D18" s="56">
        <f t="shared" si="0"/>
        <v>334.72944849115504</v>
      </c>
      <c r="E18" s="92">
        <f t="shared" si="1"/>
        <v>902.3000000000001</v>
      </c>
    </row>
    <row r="19" spans="1:5" ht="14.25">
      <c r="A19" s="65" t="s">
        <v>36</v>
      </c>
      <c r="B19" s="58">
        <v>11745.3</v>
      </c>
      <c r="C19" s="58">
        <v>14647.8</v>
      </c>
      <c r="D19" s="56">
        <f t="shared" si="0"/>
        <v>124.7120124645603</v>
      </c>
      <c r="E19" s="92">
        <f t="shared" si="1"/>
        <v>2902.5</v>
      </c>
    </row>
    <row r="20" spans="1:5" ht="25.5">
      <c r="A20" s="65" t="s">
        <v>58</v>
      </c>
      <c r="B20" s="58">
        <v>0</v>
      </c>
      <c r="C20" s="58">
        <v>6</v>
      </c>
      <c r="D20" s="56" t="e">
        <f t="shared" si="0"/>
        <v>#DIV/0!</v>
      </c>
      <c r="E20" s="92">
        <f t="shared" si="1"/>
        <v>6</v>
      </c>
    </row>
    <row r="21" spans="1:5" ht="14.25">
      <c r="A21" s="65" t="s">
        <v>12</v>
      </c>
      <c r="B21" s="58">
        <v>6724.2</v>
      </c>
      <c r="C21" s="58">
        <v>1575</v>
      </c>
      <c r="D21" s="56">
        <f t="shared" si="0"/>
        <v>23.422860712054966</v>
      </c>
      <c r="E21" s="92">
        <f t="shared" si="1"/>
        <v>-5149.2</v>
      </c>
    </row>
    <row r="22" spans="1:5" ht="25.5">
      <c r="A22" s="65" t="s">
        <v>56</v>
      </c>
      <c r="B22" s="105"/>
      <c r="C22" s="58"/>
      <c r="D22" s="56"/>
      <c r="E22" s="92"/>
    </row>
    <row r="23" spans="1:5" ht="25.5">
      <c r="A23" s="65" t="s">
        <v>13</v>
      </c>
      <c r="B23" s="106">
        <v>-0.8</v>
      </c>
      <c r="C23" s="83"/>
      <c r="D23" s="56"/>
      <c r="E23" s="92">
        <f t="shared" si="1"/>
        <v>0.8</v>
      </c>
    </row>
    <row r="24" spans="1:5" ht="15">
      <c r="A24" s="69" t="s">
        <v>14</v>
      </c>
      <c r="B24" s="55">
        <f>(B26+B30+B36+B37+B33)</f>
        <v>27900.700000000004</v>
      </c>
      <c r="C24" s="55">
        <f>(C26+C30+C36+C37+C33)</f>
        <v>25829.5</v>
      </c>
      <c r="D24" s="55">
        <f>+C24/B24*100</f>
        <v>92.5765303379485</v>
      </c>
      <c r="E24" s="93">
        <f t="shared" si="1"/>
        <v>-2071.2000000000044</v>
      </c>
    </row>
    <row r="25" spans="1:5" ht="25.5">
      <c r="A25" s="65" t="s">
        <v>33</v>
      </c>
      <c r="B25" s="58"/>
      <c r="C25" s="58"/>
      <c r="D25" s="56"/>
      <c r="E25" s="92"/>
    </row>
    <row r="26" spans="1:5" ht="14.25">
      <c r="A26" s="65" t="s">
        <v>62</v>
      </c>
      <c r="B26" s="58">
        <f>+B27+B28+B29</f>
        <v>7888.000000000001</v>
      </c>
      <c r="C26" s="58">
        <f>C27+C28+C29</f>
        <v>7961.1</v>
      </c>
      <c r="D26" s="56">
        <f>+C26/B26*100</f>
        <v>100.92672413793102</v>
      </c>
      <c r="E26" s="92">
        <f t="shared" si="1"/>
        <v>73.09999999999945</v>
      </c>
    </row>
    <row r="27" spans="1:5" ht="25.5">
      <c r="A27" s="65" t="s">
        <v>38</v>
      </c>
      <c r="B27" s="58">
        <v>5544.6</v>
      </c>
      <c r="C27" s="58">
        <v>5655</v>
      </c>
      <c r="D27" s="56">
        <f>+C27/B27*100</f>
        <v>101.99112650146087</v>
      </c>
      <c r="E27" s="92">
        <f t="shared" si="1"/>
        <v>110.39999999999964</v>
      </c>
    </row>
    <row r="28" spans="1:5" ht="14.25">
      <c r="A28" s="65" t="s">
        <v>37</v>
      </c>
      <c r="B28" s="58">
        <v>2226.8</v>
      </c>
      <c r="C28" s="58">
        <v>2226</v>
      </c>
      <c r="D28" s="56">
        <f>+C28/B28*100</f>
        <v>99.96407400754444</v>
      </c>
      <c r="E28" s="92">
        <f t="shared" si="1"/>
        <v>-0.8000000000001819</v>
      </c>
    </row>
    <row r="29" spans="1:5" ht="14.25">
      <c r="A29" s="65" t="s">
        <v>39</v>
      </c>
      <c r="B29" s="58">
        <v>116.6</v>
      </c>
      <c r="C29" s="58">
        <v>80.1</v>
      </c>
      <c r="D29" s="56">
        <f>+C29/B29*100</f>
        <v>68.69639794168097</v>
      </c>
      <c r="E29" s="92">
        <f t="shared" si="1"/>
        <v>-36.5</v>
      </c>
    </row>
    <row r="30" spans="1:5" ht="25.5">
      <c r="A30" s="65" t="s">
        <v>59</v>
      </c>
      <c r="B30" s="58">
        <f>B31</f>
        <v>1370.8</v>
      </c>
      <c r="C30" s="58">
        <f>C31</f>
        <v>1426.7</v>
      </c>
      <c r="D30" s="56">
        <f aca="true" t="shared" si="2" ref="D30:D37">+C30/B30*100</f>
        <v>104.077910709075</v>
      </c>
      <c r="E30" s="92">
        <f t="shared" si="1"/>
        <v>55.90000000000009</v>
      </c>
    </row>
    <row r="31" spans="1:5" ht="14.25">
      <c r="A31" s="65" t="s">
        <v>60</v>
      </c>
      <c r="B31" s="58">
        <v>1370.8</v>
      </c>
      <c r="C31" s="58">
        <v>1426.7</v>
      </c>
      <c r="D31" s="56">
        <f t="shared" si="2"/>
        <v>104.077910709075</v>
      </c>
      <c r="E31" s="92">
        <f t="shared" si="1"/>
        <v>55.90000000000009</v>
      </c>
    </row>
    <row r="32" spans="1:5" ht="14.25">
      <c r="A32" s="65" t="s">
        <v>15</v>
      </c>
      <c r="B32" s="58"/>
      <c r="C32" s="58"/>
      <c r="D32" s="56"/>
      <c r="E32" s="92"/>
    </row>
    <row r="33" spans="1:5" ht="14.25">
      <c r="A33" s="65" t="s">
        <v>61</v>
      </c>
      <c r="B33" s="58">
        <f>B34+B35</f>
        <v>16003.6</v>
      </c>
      <c r="C33" s="58">
        <f>C34+C35</f>
        <v>13785.8</v>
      </c>
      <c r="D33" s="56">
        <f t="shared" si="2"/>
        <v>86.14186807968206</v>
      </c>
      <c r="E33" s="92">
        <f t="shared" si="1"/>
        <v>-2217.800000000001</v>
      </c>
    </row>
    <row r="34" spans="1:5" ht="14.25">
      <c r="A34" s="65" t="s">
        <v>48</v>
      </c>
      <c r="B34" s="58">
        <v>11934.5</v>
      </c>
      <c r="C34" s="58">
        <v>12308.5</v>
      </c>
      <c r="D34" s="56">
        <f t="shared" si="2"/>
        <v>103.13377183794881</v>
      </c>
      <c r="E34" s="92">
        <f t="shared" si="1"/>
        <v>374</v>
      </c>
    </row>
    <row r="35" spans="1:5" ht="14.25">
      <c r="A35" s="65" t="s">
        <v>49</v>
      </c>
      <c r="B35" s="58">
        <v>4069.1</v>
      </c>
      <c r="C35" s="58">
        <v>1477.3</v>
      </c>
      <c r="D35" s="56">
        <f t="shared" si="2"/>
        <v>36.30532550195375</v>
      </c>
      <c r="E35" s="92">
        <f t="shared" si="1"/>
        <v>-2591.8</v>
      </c>
    </row>
    <row r="36" spans="1:5" ht="14.25">
      <c r="A36" s="65" t="s">
        <v>16</v>
      </c>
      <c r="B36" s="107">
        <v>2626.3</v>
      </c>
      <c r="C36" s="58">
        <v>2468.4</v>
      </c>
      <c r="D36" s="56">
        <f t="shared" si="2"/>
        <v>93.98773940524691</v>
      </c>
      <c r="E36" s="92">
        <f t="shared" si="1"/>
        <v>-157.9000000000001</v>
      </c>
    </row>
    <row r="37" spans="1:5" ht="14.25">
      <c r="A37" s="65" t="s">
        <v>17</v>
      </c>
      <c r="B37" s="84">
        <v>12</v>
      </c>
      <c r="C37" s="58">
        <v>187.5</v>
      </c>
      <c r="D37" s="56">
        <f t="shared" si="2"/>
        <v>1562.5</v>
      </c>
      <c r="E37" s="92">
        <f t="shared" si="1"/>
        <v>175.5</v>
      </c>
    </row>
    <row r="38" spans="1:5" ht="15">
      <c r="A38" s="70" t="s">
        <v>18</v>
      </c>
      <c r="B38" s="55">
        <f>B41+B42+B43+B44+B48+B45</f>
        <v>125277.7</v>
      </c>
      <c r="C38" s="55">
        <f>C41+C42+C43+C44+C46+C48+C47</f>
        <v>155411.8</v>
      </c>
      <c r="D38" s="55">
        <f>+C38/B38*100</f>
        <v>124.05384198464691</v>
      </c>
      <c r="E38" s="93">
        <f t="shared" si="1"/>
        <v>30134.09999999999</v>
      </c>
    </row>
    <row r="39" spans="1:5" ht="15">
      <c r="A39" s="70" t="s">
        <v>18</v>
      </c>
      <c r="B39" s="58"/>
      <c r="C39" s="84"/>
      <c r="D39" s="56"/>
      <c r="E39" s="92"/>
    </row>
    <row r="40" spans="1:5" ht="15">
      <c r="A40" s="70" t="s">
        <v>19</v>
      </c>
      <c r="B40" s="55">
        <f>B41+B42+B43+B44+B46+B47+B45</f>
        <v>125819.5</v>
      </c>
      <c r="C40" s="55">
        <f>C41+C42+C43+C44</f>
        <v>156250.19999999998</v>
      </c>
      <c r="D40" s="55">
        <f>+C40/B40*100</f>
        <v>124.1859966062494</v>
      </c>
      <c r="E40" s="93">
        <f t="shared" si="1"/>
        <v>30430.699999999983</v>
      </c>
    </row>
    <row r="41" spans="1:5" ht="14.25">
      <c r="A41" s="71" t="s">
        <v>20</v>
      </c>
      <c r="B41" s="58">
        <v>31486</v>
      </c>
      <c r="C41" s="58">
        <v>30691.9</v>
      </c>
      <c r="D41" s="56">
        <f aca="true" t="shared" si="3" ref="D41:D48">+C41/B41*100</f>
        <v>97.47792669757989</v>
      </c>
      <c r="E41" s="92">
        <f t="shared" si="1"/>
        <v>-794.0999999999985</v>
      </c>
    </row>
    <row r="42" spans="1:5" ht="14.25">
      <c r="A42" s="71" t="s">
        <v>51</v>
      </c>
      <c r="B42" s="58">
        <v>11580.2</v>
      </c>
      <c r="C42" s="114">
        <v>53421</v>
      </c>
      <c r="D42" s="56"/>
      <c r="E42" s="92">
        <f t="shared" si="1"/>
        <v>41840.8</v>
      </c>
    </row>
    <row r="43" spans="1:5" ht="14.25">
      <c r="A43" s="104" t="s">
        <v>50</v>
      </c>
      <c r="B43" s="58">
        <v>71571.3</v>
      </c>
      <c r="C43" s="114">
        <v>65947.5</v>
      </c>
      <c r="D43" s="56">
        <f t="shared" si="3"/>
        <v>92.14238109409777</v>
      </c>
      <c r="E43" s="109">
        <f t="shared" si="1"/>
        <v>-5623.800000000003</v>
      </c>
    </row>
    <row r="44" spans="1:5" ht="14.25">
      <c r="A44" s="104" t="s">
        <v>52</v>
      </c>
      <c r="B44" s="58">
        <v>7987.1</v>
      </c>
      <c r="C44" s="114">
        <v>6189.8</v>
      </c>
      <c r="D44" s="56">
        <f t="shared" si="3"/>
        <v>77.4974646617671</v>
      </c>
      <c r="E44" s="109">
        <f t="shared" si="1"/>
        <v>-1797.3000000000002</v>
      </c>
    </row>
    <row r="45" spans="1:5" ht="14.25">
      <c r="A45" s="104" t="s">
        <v>66</v>
      </c>
      <c r="B45" s="58">
        <v>3194.9</v>
      </c>
      <c r="C45" s="114"/>
      <c r="D45" s="56"/>
      <c r="E45" s="109"/>
    </row>
    <row r="46" spans="1:5" ht="38.25">
      <c r="A46" s="108" t="s">
        <v>63</v>
      </c>
      <c r="B46" s="58"/>
      <c r="C46" s="114">
        <v>88.5</v>
      </c>
      <c r="D46" s="56"/>
      <c r="E46" s="92">
        <f t="shared" si="1"/>
        <v>88.5</v>
      </c>
    </row>
    <row r="47" spans="1:5" ht="38.25">
      <c r="A47" s="108" t="s">
        <v>64</v>
      </c>
      <c r="B47" s="58"/>
      <c r="C47" s="114">
        <v>357.6</v>
      </c>
      <c r="D47" s="56"/>
      <c r="E47" s="92">
        <f t="shared" si="1"/>
        <v>357.6</v>
      </c>
    </row>
    <row r="48" spans="1:5" ht="25.5">
      <c r="A48" s="104" t="s">
        <v>53</v>
      </c>
      <c r="B48" s="58">
        <v>-541.8</v>
      </c>
      <c r="C48" s="58">
        <v>-1284.5</v>
      </c>
      <c r="D48" s="56">
        <f t="shared" si="3"/>
        <v>237.08010335917314</v>
      </c>
      <c r="E48" s="109">
        <f t="shared" si="1"/>
        <v>-742.7</v>
      </c>
    </row>
    <row r="49" spans="1:5" ht="15">
      <c r="A49" s="72" t="s">
        <v>21</v>
      </c>
      <c r="B49" s="55">
        <f>(B10+B38+B24)</f>
        <v>239131.6</v>
      </c>
      <c r="C49" s="55">
        <f>C38+C50</f>
        <v>272002</v>
      </c>
      <c r="D49" s="55">
        <f>+C49/B49*100</f>
        <v>113.74573665713774</v>
      </c>
      <c r="E49" s="93">
        <f t="shared" si="1"/>
        <v>32870.399999999994</v>
      </c>
    </row>
    <row r="50" spans="1:5" ht="14.25">
      <c r="A50" s="71" t="s">
        <v>34</v>
      </c>
      <c r="B50" s="84">
        <f>+B10+B24</f>
        <v>113853.9</v>
      </c>
      <c r="C50" s="84">
        <f>+C10+C24</f>
        <v>116590.2</v>
      </c>
      <c r="D50" s="56">
        <f>+C50/B50*100</f>
        <v>102.40334323198414</v>
      </c>
      <c r="E50" s="92">
        <f t="shared" si="1"/>
        <v>2736.300000000003</v>
      </c>
    </row>
    <row r="51" spans="1:5" ht="14.25">
      <c r="A51" s="73"/>
      <c r="B51" s="47"/>
      <c r="C51" s="47"/>
      <c r="D51" s="56"/>
      <c r="E51" s="92"/>
    </row>
    <row r="52" spans="1:5" ht="12.75">
      <c r="A52" s="74"/>
      <c r="B52" s="50" t="s">
        <v>1</v>
      </c>
      <c r="C52" s="50" t="s">
        <v>1</v>
      </c>
      <c r="D52" s="50" t="s">
        <v>2</v>
      </c>
      <c r="E52" s="89" t="s">
        <v>42</v>
      </c>
    </row>
    <row r="53" spans="1:5" ht="12.75" customHeight="1">
      <c r="A53" s="75" t="s">
        <v>3</v>
      </c>
      <c r="B53" s="67" t="s">
        <v>70</v>
      </c>
      <c r="C53" s="67" t="s">
        <v>71</v>
      </c>
      <c r="D53" s="87" t="s">
        <v>4</v>
      </c>
      <c r="E53" s="90" t="s">
        <v>43</v>
      </c>
    </row>
    <row r="54" spans="1:5" ht="14.25" customHeight="1">
      <c r="A54" s="75" t="s">
        <v>5</v>
      </c>
      <c r="B54" s="68"/>
      <c r="C54" s="68"/>
      <c r="D54" s="87"/>
      <c r="E54" s="90"/>
    </row>
    <row r="55" spans="1:5" ht="12.75">
      <c r="A55" s="76"/>
      <c r="B55" s="85"/>
      <c r="C55" s="85"/>
      <c r="D55" s="88"/>
      <c r="E55" s="91"/>
    </row>
    <row r="56" spans="1:5" ht="15.75">
      <c r="A56" s="77" t="s">
        <v>22</v>
      </c>
      <c r="B56" s="57"/>
      <c r="C56" s="57"/>
      <c r="D56" s="56"/>
      <c r="E56" s="92"/>
    </row>
    <row r="57" spans="1:5" ht="14.25">
      <c r="A57" s="66" t="s">
        <v>23</v>
      </c>
      <c r="B57" s="59">
        <v>32123.3</v>
      </c>
      <c r="C57" s="59">
        <v>15724.3</v>
      </c>
      <c r="D57" s="56">
        <f aca="true" t="shared" si="4" ref="D57:D71">+C57/B57*100</f>
        <v>48.94982769516208</v>
      </c>
      <c r="E57" s="92">
        <f t="shared" si="1"/>
        <v>-16399</v>
      </c>
    </row>
    <row r="58" spans="1:5" ht="15.75" customHeight="1">
      <c r="A58" s="66" t="s">
        <v>24</v>
      </c>
      <c r="B58" s="60">
        <v>1456.9</v>
      </c>
      <c r="C58" s="60">
        <v>1517.1</v>
      </c>
      <c r="D58" s="56">
        <f t="shared" si="4"/>
        <v>104.13206122589058</v>
      </c>
      <c r="E58" s="92">
        <f t="shared" si="1"/>
        <v>60.19999999999982</v>
      </c>
    </row>
    <row r="59" spans="1:5" ht="14.25">
      <c r="A59" s="66" t="s">
        <v>25</v>
      </c>
      <c r="B59" s="60">
        <v>2298.4</v>
      </c>
      <c r="C59" s="60">
        <v>2513.7</v>
      </c>
      <c r="D59" s="56"/>
      <c r="E59" s="92">
        <f t="shared" si="1"/>
        <v>215.29999999999973</v>
      </c>
    </row>
    <row r="60" spans="1:5" ht="14.25">
      <c r="A60" s="66" t="s">
        <v>26</v>
      </c>
      <c r="B60" s="60">
        <v>27982.9</v>
      </c>
      <c r="C60" s="60">
        <v>54332.3</v>
      </c>
      <c r="D60" s="56">
        <f t="shared" si="4"/>
        <v>194.1625063878297</v>
      </c>
      <c r="E60" s="92">
        <f t="shared" si="1"/>
        <v>26349.4</v>
      </c>
    </row>
    <row r="61" spans="1:5" ht="14.25">
      <c r="A61" s="66" t="s">
        <v>35</v>
      </c>
      <c r="B61" s="60">
        <v>156.8</v>
      </c>
      <c r="C61" s="60">
        <v>100.6</v>
      </c>
      <c r="D61" s="56"/>
      <c r="E61" s="92">
        <f t="shared" si="1"/>
        <v>-56.20000000000002</v>
      </c>
    </row>
    <row r="62" spans="1:5" ht="14.25">
      <c r="A62" s="66" t="s">
        <v>55</v>
      </c>
      <c r="B62" s="60">
        <v>112324.5</v>
      </c>
      <c r="C62" s="60">
        <v>157580.6</v>
      </c>
      <c r="D62" s="56">
        <f t="shared" si="4"/>
        <v>140.2904976207328</v>
      </c>
      <c r="E62" s="92">
        <f t="shared" si="1"/>
        <v>45256.100000000006</v>
      </c>
    </row>
    <row r="63" spans="1:5" ht="25.5">
      <c r="A63" s="66" t="s">
        <v>27</v>
      </c>
      <c r="B63" s="60">
        <v>6219.9</v>
      </c>
      <c r="C63" s="110">
        <v>8391.1</v>
      </c>
      <c r="D63" s="56">
        <f t="shared" si="4"/>
        <v>134.90731362240552</v>
      </c>
      <c r="E63" s="92">
        <f t="shared" si="1"/>
        <v>2171.2000000000007</v>
      </c>
    </row>
    <row r="64" spans="1:5" ht="14.25">
      <c r="A64" s="66" t="s">
        <v>54</v>
      </c>
      <c r="B64" s="60">
        <v>22231.4</v>
      </c>
      <c r="C64" s="60">
        <v>0</v>
      </c>
      <c r="D64" s="56">
        <f t="shared" si="4"/>
        <v>0</v>
      </c>
      <c r="E64" s="92">
        <f t="shared" si="1"/>
        <v>-22231.4</v>
      </c>
    </row>
    <row r="65" spans="1:5" ht="14.25">
      <c r="A65" s="66" t="s">
        <v>28</v>
      </c>
      <c r="B65" s="60">
        <v>24733.4</v>
      </c>
      <c r="C65" s="60">
        <v>4545.2</v>
      </c>
      <c r="D65" s="56">
        <f t="shared" si="4"/>
        <v>18.376769873935647</v>
      </c>
      <c r="E65" s="92">
        <f t="shared" si="1"/>
        <v>-20188.2</v>
      </c>
    </row>
    <row r="66" spans="1:5" ht="14.25" hidden="1">
      <c r="A66" s="66" t="s">
        <v>41</v>
      </c>
      <c r="B66" s="60">
        <v>0</v>
      </c>
      <c r="C66" s="60">
        <v>219.1</v>
      </c>
      <c r="D66" s="56" t="e">
        <f t="shared" si="4"/>
        <v>#DIV/0!</v>
      </c>
      <c r="E66" s="92">
        <f t="shared" si="1"/>
        <v>219.1</v>
      </c>
    </row>
    <row r="67" spans="1:5" ht="14.25">
      <c r="A67" s="66" t="s">
        <v>44</v>
      </c>
      <c r="B67" s="60">
        <v>3348.8</v>
      </c>
      <c r="C67" s="60">
        <v>273.3</v>
      </c>
      <c r="D67" s="56">
        <f t="shared" si="4"/>
        <v>8.161132345914956</v>
      </c>
      <c r="E67" s="92">
        <f t="shared" si="1"/>
        <v>-3075.5</v>
      </c>
    </row>
    <row r="68" spans="1:5" ht="14.25">
      <c r="A68" s="66" t="s">
        <v>45</v>
      </c>
      <c r="B68" s="60">
        <v>341.2</v>
      </c>
      <c r="C68" s="60">
        <v>1430.7</v>
      </c>
      <c r="D68" s="56">
        <f t="shared" si="4"/>
        <v>419.31418522860497</v>
      </c>
      <c r="E68" s="92">
        <f t="shared" si="1"/>
        <v>1089.5</v>
      </c>
    </row>
    <row r="69" spans="1:5" ht="15">
      <c r="A69" s="78" t="s">
        <v>29</v>
      </c>
      <c r="B69" s="61">
        <f>SUM(B57:B68)</f>
        <v>233217.49999999997</v>
      </c>
      <c r="C69" s="61">
        <f>C57+C58+C59+C60+C61+C62+C63+C65+C67+C68</f>
        <v>246408.90000000002</v>
      </c>
      <c r="D69" s="55">
        <f t="shared" si="4"/>
        <v>105.6562650744477</v>
      </c>
      <c r="E69" s="93">
        <f t="shared" si="1"/>
        <v>13191.400000000052</v>
      </c>
    </row>
    <row r="70" spans="1:5" ht="14.25">
      <c r="A70" s="79"/>
      <c r="B70" s="86"/>
      <c r="C70" s="86"/>
      <c r="D70" s="56"/>
      <c r="E70" s="92"/>
    </row>
    <row r="71" spans="1:5" ht="14.25">
      <c r="A71" s="80" t="s">
        <v>30</v>
      </c>
      <c r="B71" s="62">
        <f>+B49-B69</f>
        <v>5914.100000000035</v>
      </c>
      <c r="C71" s="62">
        <f>+C49-C69</f>
        <v>25593.099999999977</v>
      </c>
      <c r="D71" s="56">
        <f t="shared" si="4"/>
        <v>432.74716355827303</v>
      </c>
      <c r="E71" s="92">
        <f t="shared" si="1"/>
        <v>19678.99999999994</v>
      </c>
    </row>
    <row r="72" spans="1:4" ht="12.75">
      <c r="A72" s="79"/>
      <c r="B72" s="62"/>
      <c r="C72" s="62"/>
      <c r="D72" s="62"/>
    </row>
    <row r="73" spans="1:4" ht="12.75">
      <c r="A73" s="81"/>
      <c r="B73" s="63"/>
      <c r="C73" s="63"/>
      <c r="D73" s="64"/>
    </row>
    <row r="74" spans="1:4" ht="12.75">
      <c r="A74" s="73"/>
      <c r="B74" s="47"/>
      <c r="C74" s="47"/>
      <c r="D74" s="64"/>
    </row>
    <row r="75" spans="1:4" ht="12.75">
      <c r="A75" s="73"/>
      <c r="B75" s="47"/>
      <c r="C75" s="47"/>
      <c r="D75" s="64"/>
    </row>
    <row r="76" spans="1:4" ht="12.75">
      <c r="A76" s="81"/>
      <c r="B76" s="63"/>
      <c r="C76" s="63"/>
      <c r="D76" s="6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9"/>
      <c r="B4" s="119"/>
      <c r="C4" s="119"/>
      <c r="D4" s="119"/>
      <c r="E4" s="119"/>
      <c r="F4" s="119"/>
      <c r="G4" s="119"/>
    </row>
    <row r="5" spans="1:9" ht="15">
      <c r="A5" s="120"/>
      <c r="B5" s="120"/>
      <c r="C5" s="120"/>
      <c r="D5" s="120"/>
      <c r="E5" s="120"/>
      <c r="F5" s="120"/>
      <c r="G5" s="120"/>
      <c r="I5" s="5"/>
    </row>
    <row r="6" spans="4:6" ht="15">
      <c r="D6" s="120"/>
      <c r="E6" s="120"/>
      <c r="F6" s="120"/>
    </row>
    <row r="8" spans="1:7" ht="33.75" customHeight="1">
      <c r="A8" s="116"/>
      <c r="B8" s="116"/>
      <c r="C8" s="116"/>
      <c r="D8" s="116"/>
      <c r="E8" s="116"/>
      <c r="F8" s="116"/>
      <c r="G8" s="116"/>
    </row>
    <row r="9" spans="1:7" ht="45.75" customHeight="1">
      <c r="A9" s="116"/>
      <c r="B9" s="116"/>
      <c r="C9" s="116"/>
      <c r="D9" s="116"/>
      <c r="E9" s="116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8"/>
      <c r="B55" s="11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7"/>
      <c r="B64" s="11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1"/>
      <c r="B2" s="121"/>
      <c r="C2" s="121"/>
      <c r="D2" s="121"/>
      <c r="E2" s="121"/>
    </row>
    <row r="4" spans="1:6" ht="21" customHeight="1">
      <c r="A4" s="16"/>
      <c r="B4" s="17"/>
      <c r="C4" s="17"/>
      <c r="D4" s="122"/>
      <c r="E4" s="12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2012-10-08T09:36:18Z</cp:lastPrinted>
  <dcterms:created xsi:type="dcterms:W3CDTF">2002-08-21T11:19:18Z</dcterms:created>
  <dcterms:modified xsi:type="dcterms:W3CDTF">2012-11-08T09:45:36Z</dcterms:modified>
  <cp:category/>
  <cp:version/>
  <cp:contentType/>
  <cp:contentStatus/>
</cp:coreProperties>
</file>