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91" windowWidth="12120" windowHeight="6660" activeTab="0"/>
  </bookViews>
  <sheets>
    <sheet name="Лист1" sheetId="1" r:id="rId1"/>
    <sheet name="Лист4" sheetId="2" r:id="rId2"/>
    <sheet name="Лист3" sheetId="3" r:id="rId3"/>
  </sheets>
  <definedNames>
    <definedName name="_xlnm.Print_Area" localSheetId="0">'Лист1'!$A$1:$D$70</definedName>
  </definedNames>
  <calcPr fullCalcOnLoad="1"/>
</workbook>
</file>

<file path=xl/sharedStrings.xml><?xml version="1.0" encoding="utf-8"?>
<sst xmlns="http://schemas.openxmlformats.org/spreadsheetml/2006/main" count="76" uniqueCount="68">
  <si>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</si>
  <si>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</si>
  <si>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</si>
  <si>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</si>
  <si>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</si>
  <si>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</si>
  <si>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</si>
  <si>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</si>
  <si>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</si>
  <si>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</si>
  <si>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</si>
  <si>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</si>
  <si>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</si>
  <si>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</si>
  <si>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</si>
  <si>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</si>
  <si>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</si>
  <si>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</si>
  <si>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</si>
  <si>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</si>
  <si>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</si>
  <si>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</si>
  <si>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</si>
  <si>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</si>
  <si>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</si>
  <si>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</si>
  <si>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</si>
  <si>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</si>
  <si>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</si>
  <si>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</si>
  <si>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</si>
  <si>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</si>
  <si>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</si>
  <si>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</si>
  <si>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</si>
  <si>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</si>
  <si>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</si>
  <si>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</si>
  <si>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</si>
  <si>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</si>
  <si>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</si>
  <si>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</si>
  <si>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</si>
  <si>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</si>
  <si>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</si>
  <si>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</si>
  <si>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</si>
  <si>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</si>
  <si>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</si>
  <si>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</si>
  <si>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</si>
  <si>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</si>
  <si>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</si>
  <si>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</si>
  <si>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</si>
  <si>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</si>
  <si>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</si>
  <si>
    <t>Возврат остатков субсидий, субвенций и иных м/б трансфертов</t>
  </si>
  <si>
    <t>НАЛОГИ, СБОРЫ ЗА ПОЛЬЗОВАНИЕ ПРИР. РЕСУРСАМИ</t>
  </si>
  <si>
    <t xml:space="preserve">В МУНИЦИПАЛЬНОЙ СОБСТВЕННОСТИ </t>
  </si>
  <si>
    <t>Доходы, учитываемые в виде арендной платы за земельные участки</t>
  </si>
  <si>
    <t>Плата за негативное воздейств на окружающую среду</t>
  </si>
  <si>
    <t>Прочие безвозмездные поступления от государственных(муниципальных) организаций в бюджеты городских округов</t>
  </si>
  <si>
    <t>Поступления от денежных пожертвований негосударственными организациями в бюджеты городских округов</t>
  </si>
  <si>
    <t>на 2012 г.</t>
  </si>
  <si>
    <t xml:space="preserve">        ИСПОЛНЕНИЯ БЮДЖЕТА ГОРОДА ШУМЕРЛЯ  ЗА ЯНВАРЬ-ОКТЯБРЬ 2012 Г.</t>
  </si>
  <si>
    <t>на 01.11. 2012г.</t>
  </si>
  <si>
    <t>на 01.11.2012г.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</si>
</sst>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42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4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4" borderId="0" xfId="60" applyNumberFormat="1" applyFont="1" applyFill="1" applyBorder="1" applyAlignment="1" applyProtection="1">
      <alignment horizontal="right" vertical="top" shrinkToFit="1"/>
      <protection/>
    </xf>
    <xf numFmtId="170" fontId="19" fillId="24" borderId="0" xfId="0" applyNumberFormat="1" applyFont="1" applyFill="1" applyBorder="1" applyAlignment="1">
      <alignment horizontal="right" vertical="top" shrinkToFit="1"/>
    </xf>
    <xf numFmtId="0" fontId="21" fillId="24" borderId="0" xfId="0" applyFont="1" applyFill="1" applyAlignment="1">
      <alignment/>
    </xf>
    <xf numFmtId="170" fontId="21" fillId="24" borderId="0" xfId="0" applyNumberFormat="1" applyFont="1" applyFill="1" applyBorder="1" applyAlignment="1">
      <alignment horizontal="right" vertical="top" shrinkToFit="1"/>
    </xf>
    <xf numFmtId="170" fontId="19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7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70" fontId="19" fillId="24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24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169" fontId="24" fillId="0" borderId="0" xfId="0" applyNumberFormat="1" applyFont="1" applyAlignment="1" applyProtection="1">
      <alignment horizontal="right"/>
      <protection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0" borderId="22" xfId="0" applyFont="1" applyBorder="1" applyAlignment="1">
      <alignment/>
    </xf>
    <xf numFmtId="0" fontId="19" fillId="0" borderId="23" xfId="0" applyFont="1" applyBorder="1" applyAlignment="1" applyProtection="1">
      <alignment horizontal="center"/>
      <protection/>
    </xf>
    <xf numFmtId="0" fontId="19" fillId="0" borderId="24" xfId="0" applyFont="1" applyBorder="1" applyAlignment="1" applyProtection="1">
      <alignment horizontal="left"/>
      <protection/>
    </xf>
    <xf numFmtId="0" fontId="19" fillId="0" borderId="25" xfId="0" applyFont="1" applyBorder="1" applyAlignment="1" applyProtection="1">
      <alignment horizontal="center"/>
      <protection/>
    </xf>
    <xf numFmtId="0" fontId="19" fillId="0" borderId="26" xfId="0" applyFont="1" applyBorder="1" applyAlignment="1" applyProtection="1">
      <alignment horizontal="center"/>
      <protection/>
    </xf>
    <xf numFmtId="0" fontId="19" fillId="0" borderId="27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169" fontId="19" fillId="0" borderId="0" xfId="0" applyNumberFormat="1" applyFont="1" applyFill="1" applyAlignment="1" applyProtection="1">
      <alignment horizontal="right"/>
      <protection/>
    </xf>
    <xf numFmtId="169" fontId="24" fillId="0" borderId="0" xfId="0" applyNumberFormat="1" applyFont="1" applyFill="1" applyAlignment="1" applyProtection="1">
      <alignment horizontal="right"/>
      <protection/>
    </xf>
    <xf numFmtId="167" fontId="19" fillId="0" borderId="0" xfId="0" applyNumberFormat="1" applyFont="1" applyFill="1" applyAlignment="1">
      <alignment horizontal="right"/>
    </xf>
    <xf numFmtId="169" fontId="21" fillId="0" borderId="0" xfId="0" applyNumberFormat="1" applyFont="1" applyFill="1" applyAlignment="1" applyProtection="1">
      <alignment horizontal="right"/>
      <protection/>
    </xf>
    <xf numFmtId="0" fontId="24" fillId="24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19" fillId="0" borderId="28" xfId="0" applyFont="1" applyBorder="1" applyAlignment="1" applyProtection="1">
      <alignment horizontal="center" wrapText="1"/>
      <protection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"/>
  <sheetViews>
    <sheetView tabSelected="1" view="pageBreakPreview" zoomScaleSheetLayoutView="100" zoomScalePageLayoutView="0" workbookViewId="0" topLeftCell="A37">
      <selection activeCell="D38" sqref="D38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65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99"/>
      <c r="B5" s="104" t="s">
        <v>3</v>
      </c>
      <c r="C5" s="105" t="s">
        <v>48</v>
      </c>
      <c r="D5" s="100" t="s">
        <v>5</v>
      </c>
    </row>
    <row r="6" spans="1:4" ht="12.75">
      <c r="A6" s="58" t="s">
        <v>6</v>
      </c>
      <c r="B6" s="94" t="s">
        <v>64</v>
      </c>
      <c r="C6" s="111" t="s">
        <v>66</v>
      </c>
      <c r="D6" s="95" t="s">
        <v>7</v>
      </c>
    </row>
    <row r="7" spans="1:4" ht="13.5" thickBot="1">
      <c r="A7" s="101" t="s">
        <v>8</v>
      </c>
      <c r="B7" s="102"/>
      <c r="C7" s="112"/>
      <c r="D7" s="103" t="s">
        <v>9</v>
      </c>
    </row>
    <row r="8" spans="1:4" ht="12.75">
      <c r="A8" s="65"/>
      <c r="B8" s="66"/>
      <c r="C8" s="66"/>
      <c r="D8" s="66"/>
    </row>
    <row r="9" spans="1:4" ht="15">
      <c r="A9" s="67" t="s">
        <v>10</v>
      </c>
      <c r="B9" s="68">
        <f>+B10+B12+B16+B19+B20+B22</f>
        <v>103977.8</v>
      </c>
      <c r="C9" s="68">
        <f>+C10+C12+C16+C19+C20+C22</f>
        <v>90760.7</v>
      </c>
      <c r="D9" s="68">
        <f>+C9/B9*100</f>
        <v>87.28853659146472</v>
      </c>
    </row>
    <row r="10" spans="1:4" ht="14.25">
      <c r="A10" s="70" t="s">
        <v>11</v>
      </c>
      <c r="B10" s="71">
        <f>(+B11)</f>
        <v>59500</v>
      </c>
      <c r="C10" s="71">
        <f>(+C11)</f>
        <v>48813.6</v>
      </c>
      <c r="D10" s="69">
        <f>+C10/B10*100</f>
        <v>82.03966386554622</v>
      </c>
    </row>
    <row r="11" spans="1:4" ht="14.25">
      <c r="A11" s="70" t="s">
        <v>12</v>
      </c>
      <c r="B11" s="71">
        <v>59500</v>
      </c>
      <c r="C11" s="71">
        <v>48813.6</v>
      </c>
      <c r="D11" s="69">
        <f>+C11/B11*100</f>
        <v>82.03966386554622</v>
      </c>
    </row>
    <row r="12" spans="1:4" s="6" customFormat="1" ht="15">
      <c r="A12" s="70" t="s">
        <v>13</v>
      </c>
      <c r="B12" s="71">
        <f>+B14+B15</f>
        <v>24728.2</v>
      </c>
      <c r="C12" s="71">
        <f>C14+C15</f>
        <v>24431.600000000002</v>
      </c>
      <c r="D12" s="69">
        <f>+C12/B12*100</f>
        <v>98.80055968489417</v>
      </c>
    </row>
    <row r="13" spans="1:4" ht="14.25">
      <c r="A13" s="70" t="s">
        <v>14</v>
      </c>
      <c r="B13" s="73"/>
      <c r="C13" s="73"/>
      <c r="D13" s="69"/>
    </row>
    <row r="14" spans="1:4" ht="14.25">
      <c r="A14" s="70" t="s">
        <v>15</v>
      </c>
      <c r="B14" s="71">
        <v>24700</v>
      </c>
      <c r="C14" s="71">
        <v>24399.4</v>
      </c>
      <c r="D14" s="69">
        <f>+C14/B14*100</f>
        <v>98.782995951417</v>
      </c>
    </row>
    <row r="15" spans="1:4" ht="14.25">
      <c r="A15" s="70" t="s">
        <v>56</v>
      </c>
      <c r="B15" s="71">
        <v>28.2</v>
      </c>
      <c r="C15" s="71">
        <v>32.2</v>
      </c>
      <c r="D15" s="69">
        <f>+C15/B15*100</f>
        <v>114.1843971631206</v>
      </c>
    </row>
    <row r="16" spans="1:4" ht="14.25">
      <c r="A16" s="70" t="s">
        <v>39</v>
      </c>
      <c r="B16" s="71">
        <f>+B17+B18</f>
        <v>17250</v>
      </c>
      <c r="C16" s="71">
        <f>+C17+C18</f>
        <v>15934.5</v>
      </c>
      <c r="D16" s="69">
        <f aca="true" t="shared" si="0" ref="D16:D49">+C16/B16*100</f>
        <v>92.37391304347827</v>
      </c>
    </row>
    <row r="17" spans="1:4" ht="14.25">
      <c r="A17" s="70" t="s">
        <v>40</v>
      </c>
      <c r="B17" s="71">
        <v>1800</v>
      </c>
      <c r="C17" s="71">
        <v>1286.7</v>
      </c>
      <c r="D17" s="69">
        <f t="shared" si="0"/>
        <v>71.48333333333333</v>
      </c>
    </row>
    <row r="18" spans="1:4" ht="14.25">
      <c r="A18" s="70" t="s">
        <v>45</v>
      </c>
      <c r="B18" s="71">
        <v>15450</v>
      </c>
      <c r="C18" s="71">
        <v>14647.8</v>
      </c>
      <c r="D18" s="69">
        <f t="shared" si="0"/>
        <v>94.80776699029126</v>
      </c>
    </row>
    <row r="19" spans="1:4" ht="14.25">
      <c r="A19" s="70" t="s">
        <v>58</v>
      </c>
      <c r="B19" s="71">
        <v>18.6</v>
      </c>
      <c r="C19" s="71">
        <v>6</v>
      </c>
      <c r="D19" s="69">
        <f t="shared" si="0"/>
        <v>32.25806451612903</v>
      </c>
    </row>
    <row r="20" spans="1:4" ht="14.25">
      <c r="A20" s="70" t="s">
        <v>16</v>
      </c>
      <c r="B20" s="71">
        <v>2481</v>
      </c>
      <c r="C20" s="71">
        <v>1575</v>
      </c>
      <c r="D20" s="69">
        <f t="shared" si="0"/>
        <v>63.48246674727932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0</v>
      </c>
      <c r="C22" s="72">
        <v>0</v>
      </c>
      <c r="D22" s="69"/>
    </row>
    <row r="23" spans="1:4" ht="15">
      <c r="A23" s="67" t="s">
        <v>19</v>
      </c>
      <c r="B23" s="68">
        <f>(B25+B30+B36+B37+B33)</f>
        <v>28625.4</v>
      </c>
      <c r="C23" s="68">
        <f>C25+C30+C33+C36+C37</f>
        <v>25829.5</v>
      </c>
      <c r="D23" s="68">
        <f t="shared" si="0"/>
        <v>90.23280024034598</v>
      </c>
    </row>
    <row r="24" spans="1:4" ht="14.25">
      <c r="A24" s="70" t="s">
        <v>41</v>
      </c>
      <c r="B24" s="71"/>
      <c r="C24" s="71"/>
      <c r="D24" s="69"/>
    </row>
    <row r="25" spans="1:4" ht="14.25">
      <c r="A25" s="70" t="s">
        <v>59</v>
      </c>
      <c r="B25" s="71">
        <f>+B27+B28+B29</f>
        <v>8515</v>
      </c>
      <c r="C25" s="71">
        <f>C27+C28+C29</f>
        <v>7961.1</v>
      </c>
      <c r="D25" s="69">
        <f t="shared" si="0"/>
        <v>93.49500880798591</v>
      </c>
    </row>
    <row r="26" spans="1:4" ht="38.25" hidden="1">
      <c r="A26" s="88" t="s">
        <v>44</v>
      </c>
      <c r="B26" s="71"/>
      <c r="C26" s="71"/>
      <c r="D26" s="69" t="e">
        <f t="shared" si="0"/>
        <v>#DIV/0!</v>
      </c>
    </row>
    <row r="27" spans="1:4" ht="14.25">
      <c r="A27" s="70" t="s">
        <v>60</v>
      </c>
      <c r="B27" s="71">
        <v>5750</v>
      </c>
      <c r="C27" s="71">
        <v>5655</v>
      </c>
      <c r="D27" s="69">
        <f t="shared" si="0"/>
        <v>98.34782608695653</v>
      </c>
    </row>
    <row r="28" spans="1:4" ht="14.25">
      <c r="A28" s="70" t="s">
        <v>46</v>
      </c>
      <c r="B28" s="71">
        <v>2635</v>
      </c>
      <c r="C28" s="71">
        <v>2226</v>
      </c>
      <c r="D28" s="69">
        <f t="shared" si="0"/>
        <v>84.47817836812143</v>
      </c>
    </row>
    <row r="29" spans="1:4" ht="14.25">
      <c r="A29" s="70" t="s">
        <v>47</v>
      </c>
      <c r="B29" s="71">
        <v>130</v>
      </c>
      <c r="C29" s="71">
        <v>80.1</v>
      </c>
      <c r="D29" s="69">
        <f>+C29/B29*100</f>
        <v>61.61538461538461</v>
      </c>
    </row>
    <row r="30" spans="1:4" ht="14.25">
      <c r="A30" s="70" t="s">
        <v>20</v>
      </c>
      <c r="B30" s="71">
        <f>+B31</f>
        <v>1900</v>
      </c>
      <c r="C30" s="71">
        <f>+C31</f>
        <v>1426.7</v>
      </c>
      <c r="D30" s="69">
        <f t="shared" si="0"/>
        <v>75.08947368421053</v>
      </c>
    </row>
    <row r="31" spans="1:4" ht="14.25">
      <c r="A31" s="70" t="s">
        <v>61</v>
      </c>
      <c r="B31" s="71">
        <v>1900</v>
      </c>
      <c r="C31" s="71">
        <v>1426.7</v>
      </c>
      <c r="D31" s="69">
        <f t="shared" si="0"/>
        <v>75.08947368421053</v>
      </c>
    </row>
    <row r="32" spans="1:4" ht="14.25">
      <c r="A32" s="70" t="s">
        <v>21</v>
      </c>
      <c r="B32" s="71"/>
      <c r="C32" s="71"/>
      <c r="D32" s="69"/>
    </row>
    <row r="33" spans="1:4" ht="14.25">
      <c r="A33" s="70" t="s">
        <v>22</v>
      </c>
      <c r="B33" s="71">
        <f>B34+B35</f>
        <v>15107</v>
      </c>
      <c r="C33" s="71">
        <f>C34+C35</f>
        <v>13785.8</v>
      </c>
      <c r="D33" s="69">
        <f t="shared" si="0"/>
        <v>91.25438538425895</v>
      </c>
    </row>
    <row r="34" spans="1:4" ht="14.25">
      <c r="A34" s="70" t="s">
        <v>51</v>
      </c>
      <c r="B34" s="71">
        <v>13460</v>
      </c>
      <c r="C34" s="71">
        <v>12308.5</v>
      </c>
      <c r="D34" s="69">
        <f t="shared" si="0"/>
        <v>91.44502228826151</v>
      </c>
    </row>
    <row r="35" spans="1:4" ht="14.25">
      <c r="A35" s="70" t="s">
        <v>52</v>
      </c>
      <c r="B35" s="71">
        <v>1647</v>
      </c>
      <c r="C35" s="71">
        <v>1477.3</v>
      </c>
      <c r="D35" s="69">
        <f t="shared" si="0"/>
        <v>89.69641772920461</v>
      </c>
    </row>
    <row r="36" spans="1:4" ht="14.25">
      <c r="A36" s="70" t="s">
        <v>23</v>
      </c>
      <c r="B36" s="71">
        <v>2950</v>
      </c>
      <c r="C36" s="71">
        <v>2468.4</v>
      </c>
      <c r="D36" s="69">
        <f t="shared" si="0"/>
        <v>83.67457627118644</v>
      </c>
    </row>
    <row r="37" spans="1:4" ht="14.25">
      <c r="A37" s="70" t="s">
        <v>24</v>
      </c>
      <c r="B37" s="71">
        <v>153.4</v>
      </c>
      <c r="C37" s="71">
        <v>187.5</v>
      </c>
      <c r="D37" s="69">
        <f t="shared" si="0"/>
        <v>122.22946544980442</v>
      </c>
    </row>
    <row r="38" spans="1:4" ht="15">
      <c r="A38" s="74" t="s">
        <v>25</v>
      </c>
      <c r="B38" s="96">
        <f>B41+B42+B43+B44+B45+B46+B47</f>
        <v>268318.39999999997</v>
      </c>
      <c r="C38" s="107">
        <f>C41+C42+C43+C44+C45+C46+C47</f>
        <v>155411.8</v>
      </c>
      <c r="D38" s="68">
        <f t="shared" si="0"/>
        <v>57.92066440467744</v>
      </c>
    </row>
    <row r="39" spans="1:4" ht="15">
      <c r="A39" s="74" t="s">
        <v>25</v>
      </c>
      <c r="B39" s="77"/>
      <c r="C39" s="108"/>
      <c r="D39" s="69"/>
    </row>
    <row r="40" spans="1:4" ht="15">
      <c r="A40" s="74" t="s">
        <v>26</v>
      </c>
      <c r="B40" s="68">
        <f>+B41+B42+B43+B44</f>
        <v>269160.39999999997</v>
      </c>
      <c r="C40" s="109">
        <f>+C41+C42+C43+C44</f>
        <v>156250.19999999998</v>
      </c>
      <c r="D40" s="68">
        <f t="shared" si="0"/>
        <v>58.05096143414856</v>
      </c>
    </row>
    <row r="41" spans="1:4" ht="14.25">
      <c r="A41" s="75" t="s">
        <v>27</v>
      </c>
      <c r="B41" s="71">
        <v>37724.7</v>
      </c>
      <c r="C41" s="106">
        <v>30691.9</v>
      </c>
      <c r="D41" s="69">
        <f t="shared" si="0"/>
        <v>81.35757209467538</v>
      </c>
    </row>
    <row r="42" spans="1:4" ht="14.25">
      <c r="A42" s="75" t="s">
        <v>54</v>
      </c>
      <c r="B42" s="71">
        <v>138646</v>
      </c>
      <c r="C42" s="106">
        <v>53421</v>
      </c>
      <c r="D42" s="69">
        <f t="shared" si="0"/>
        <v>38.53050214214618</v>
      </c>
    </row>
    <row r="43" spans="1:4" ht="14.25">
      <c r="A43" s="93" t="s">
        <v>53</v>
      </c>
      <c r="B43" s="71">
        <v>86089.4</v>
      </c>
      <c r="C43" s="106">
        <v>65947.5</v>
      </c>
      <c r="D43" s="69">
        <f t="shared" si="0"/>
        <v>76.60350751660484</v>
      </c>
    </row>
    <row r="44" spans="1:4" ht="14.25">
      <c r="A44" s="93" t="s">
        <v>55</v>
      </c>
      <c r="B44" s="71">
        <v>6700.3</v>
      </c>
      <c r="C44" s="106">
        <v>6189.8</v>
      </c>
      <c r="D44" s="69">
        <f t="shared" si="0"/>
        <v>92.38093816694774</v>
      </c>
    </row>
    <row r="45" spans="1:4" ht="38.25">
      <c r="A45" s="98" t="s">
        <v>62</v>
      </c>
      <c r="B45" s="71">
        <v>84.9</v>
      </c>
      <c r="C45" s="106">
        <v>88.5</v>
      </c>
      <c r="D45" s="69">
        <f t="shared" si="0"/>
        <v>104.24028268551235</v>
      </c>
    </row>
    <row r="46" spans="1:4" ht="38.25">
      <c r="A46" s="98" t="s">
        <v>63</v>
      </c>
      <c r="B46" s="71">
        <v>357.6</v>
      </c>
      <c r="C46" s="106">
        <v>357.6</v>
      </c>
      <c r="D46" s="69">
        <f t="shared" si="0"/>
        <v>100</v>
      </c>
    </row>
    <row r="47" spans="1:4" ht="14.25">
      <c r="A47" s="93" t="s">
        <v>57</v>
      </c>
      <c r="B47" s="71">
        <v>-1284.5</v>
      </c>
      <c r="C47" s="106">
        <v>-1284.5</v>
      </c>
      <c r="D47" s="69">
        <f t="shared" si="0"/>
        <v>100</v>
      </c>
    </row>
    <row r="48" spans="1:5" ht="15">
      <c r="A48" s="76" t="s">
        <v>28</v>
      </c>
      <c r="B48" s="68">
        <f>+B49+B38</f>
        <v>400921.6</v>
      </c>
      <c r="C48" s="109">
        <f>+C49+C38</f>
        <v>272002</v>
      </c>
      <c r="D48" s="68">
        <f t="shared" si="0"/>
        <v>67.84418699316774</v>
      </c>
      <c r="E48" s="91"/>
    </row>
    <row r="49" spans="1:4" ht="14.25">
      <c r="A49" s="75" t="s">
        <v>42</v>
      </c>
      <c r="B49" s="77">
        <f>+B9+B23</f>
        <v>132603.2</v>
      </c>
      <c r="C49" s="77">
        <f>+C9+C23</f>
        <v>116590.2</v>
      </c>
      <c r="D49" s="69">
        <f t="shared" si="0"/>
        <v>87.92412249478141</v>
      </c>
    </row>
    <row r="50" spans="1:4" ht="12.75">
      <c r="A50" s="49"/>
      <c r="B50" s="49"/>
      <c r="C50" s="49"/>
      <c r="D50" s="71"/>
    </row>
    <row r="51" spans="1:4" ht="12.75">
      <c r="A51" s="54"/>
      <c r="B51" s="55" t="s">
        <v>3</v>
      </c>
      <c r="C51" s="56" t="s">
        <v>4</v>
      </c>
      <c r="D51" s="57" t="s">
        <v>5</v>
      </c>
    </row>
    <row r="52" spans="1:4" ht="12.75" customHeight="1">
      <c r="A52" s="58" t="s">
        <v>6</v>
      </c>
      <c r="B52" s="59" t="s">
        <v>64</v>
      </c>
      <c r="C52" s="97" t="s">
        <v>67</v>
      </c>
      <c r="D52" s="60" t="s">
        <v>7</v>
      </c>
    </row>
    <row r="53" spans="1:4" ht="12.75">
      <c r="A53" s="58" t="s">
        <v>8</v>
      </c>
      <c r="B53" s="59"/>
      <c r="C53" s="97"/>
      <c r="D53" s="60" t="s">
        <v>9</v>
      </c>
    </row>
    <row r="54" spans="1:4" ht="12.75">
      <c r="A54" s="61"/>
      <c r="B54" s="62"/>
      <c r="C54" s="63"/>
      <c r="D54" s="64"/>
    </row>
    <row r="55" spans="1:4" ht="15.75">
      <c r="A55" s="78" t="s">
        <v>29</v>
      </c>
      <c r="B55" s="65"/>
      <c r="C55" s="70"/>
      <c r="D55" s="70"/>
    </row>
    <row r="56" spans="1:5" ht="14.25">
      <c r="A56" s="89" t="s">
        <v>30</v>
      </c>
      <c r="B56" s="79">
        <v>21598</v>
      </c>
      <c r="C56" s="79">
        <v>15724.3</v>
      </c>
      <c r="D56" s="69">
        <f aca="true" t="shared" si="1" ref="D56:D67">+C56/B56*100</f>
        <v>72.80442633577184</v>
      </c>
      <c r="E56" s="91"/>
    </row>
    <row r="57" spans="1:5" ht="15.75" customHeight="1">
      <c r="A57" s="89" t="s">
        <v>31</v>
      </c>
      <c r="B57" s="80">
        <v>1980.6</v>
      </c>
      <c r="C57" s="80">
        <v>1517.1</v>
      </c>
      <c r="D57" s="69">
        <f t="shared" si="1"/>
        <v>76.598000605877</v>
      </c>
      <c r="E57" s="91"/>
    </row>
    <row r="58" spans="1:5" ht="14.25">
      <c r="A58" s="89" t="s">
        <v>32</v>
      </c>
      <c r="B58" s="80">
        <v>54399.4</v>
      </c>
      <c r="C58" s="80">
        <v>2513.7</v>
      </c>
      <c r="D58" s="69">
        <f t="shared" si="1"/>
        <v>4.62082302378335</v>
      </c>
      <c r="E58" s="91"/>
    </row>
    <row r="59" spans="1:5" ht="14.25">
      <c r="A59" s="89" t="s">
        <v>33</v>
      </c>
      <c r="B59" s="80">
        <v>96520.4</v>
      </c>
      <c r="C59" s="80">
        <v>54332.3</v>
      </c>
      <c r="D59" s="69">
        <f t="shared" si="1"/>
        <v>56.29100169497848</v>
      </c>
      <c r="E59" s="91"/>
    </row>
    <row r="60" spans="1:5" ht="14.25">
      <c r="A60" s="89" t="s">
        <v>43</v>
      </c>
      <c r="B60" s="80">
        <v>180.3</v>
      </c>
      <c r="C60" s="80">
        <v>100.6</v>
      </c>
      <c r="D60" s="69">
        <f t="shared" si="1"/>
        <v>55.79589572933998</v>
      </c>
      <c r="E60" s="91"/>
    </row>
    <row r="61" spans="1:5" ht="14.25">
      <c r="A61" s="89" t="s">
        <v>34</v>
      </c>
      <c r="B61" s="80">
        <v>211548.2</v>
      </c>
      <c r="C61" s="80">
        <v>157580.6</v>
      </c>
      <c r="D61" s="69">
        <f t="shared" si="1"/>
        <v>74.48921805999767</v>
      </c>
      <c r="E61" s="91"/>
    </row>
    <row r="62" spans="1:5" ht="25.5">
      <c r="A62" s="89" t="s">
        <v>35</v>
      </c>
      <c r="B62" s="92">
        <v>9376.6</v>
      </c>
      <c r="C62" s="92">
        <v>8391.1</v>
      </c>
      <c r="D62" s="69">
        <f t="shared" si="1"/>
        <v>89.48979374186806</v>
      </c>
      <c r="E62" s="91"/>
    </row>
    <row r="63" spans="1:5" ht="14.25">
      <c r="A63" s="89" t="s">
        <v>36</v>
      </c>
      <c r="B63" s="80">
        <v>15872.6</v>
      </c>
      <c r="C63" s="80">
        <v>4545.2</v>
      </c>
      <c r="D63" s="69">
        <f t="shared" si="1"/>
        <v>28.635510250368558</v>
      </c>
      <c r="E63" s="91"/>
    </row>
    <row r="64" spans="1:5" ht="14.25">
      <c r="A64" s="89" t="s">
        <v>49</v>
      </c>
      <c r="B64" s="80">
        <v>415</v>
      </c>
      <c r="C64" s="80">
        <v>273.3</v>
      </c>
      <c r="D64" s="69">
        <f t="shared" si="1"/>
        <v>65.855421686747</v>
      </c>
      <c r="E64" s="91"/>
    </row>
    <row r="65" spans="1:5" ht="14.25">
      <c r="A65" s="89" t="s">
        <v>50</v>
      </c>
      <c r="B65" s="80">
        <v>1750</v>
      </c>
      <c r="C65" s="80">
        <v>1430.7</v>
      </c>
      <c r="D65" s="69">
        <f t="shared" si="1"/>
        <v>81.75428571428571</v>
      </c>
      <c r="E65" s="91"/>
    </row>
    <row r="66" spans="1:5" ht="14.25">
      <c r="A66" s="89"/>
      <c r="B66" s="80"/>
      <c r="C66" s="80"/>
      <c r="D66" s="69"/>
      <c r="E66" s="91"/>
    </row>
    <row r="67" spans="1:5" ht="15">
      <c r="A67" s="81" t="s">
        <v>37</v>
      </c>
      <c r="B67" s="82">
        <f>SUM(B56:B66)</f>
        <v>413641.1</v>
      </c>
      <c r="C67" s="82">
        <f>SUM(C56:C66)</f>
        <v>246408.90000000002</v>
      </c>
      <c r="D67" s="68">
        <f t="shared" si="1"/>
        <v>59.57070030033284</v>
      </c>
      <c r="E67" s="91"/>
    </row>
    <row r="68" spans="1:4" ht="14.25">
      <c r="A68" s="110"/>
      <c r="B68" s="110"/>
      <c r="C68" s="83"/>
      <c r="D68" s="69"/>
    </row>
    <row r="69" spans="1:4" ht="14.25">
      <c r="A69" s="90" t="s">
        <v>38</v>
      </c>
      <c r="B69" s="85">
        <f>+B48-B67</f>
        <v>-12719.5</v>
      </c>
      <c r="C69" s="85">
        <f>+C48-C67</f>
        <v>25593.099999999977</v>
      </c>
      <c r="D69" s="69"/>
    </row>
    <row r="70" spans="1:4" ht="12.75">
      <c r="A70" s="84"/>
      <c r="B70" s="85"/>
      <c r="C70" s="85"/>
      <c r="D70" s="85"/>
    </row>
    <row r="71" spans="1:4" ht="12.75">
      <c r="A71" s="86"/>
      <c r="B71" s="86"/>
      <c r="C71" s="83"/>
      <c r="D71" s="87"/>
    </row>
    <row r="72" spans="1:4" ht="12.75">
      <c r="A72" s="49"/>
      <c r="B72" s="49"/>
      <c r="C72" s="49"/>
      <c r="D72" s="87"/>
    </row>
    <row r="73" spans="1:4" ht="12.75">
      <c r="A73" s="49"/>
      <c r="B73" s="49"/>
      <c r="C73" s="49"/>
      <c r="D73" s="87"/>
    </row>
    <row r="74" spans="1:4" ht="12.75">
      <c r="A74" s="86"/>
      <c r="B74" s="86"/>
      <c r="C74" s="83"/>
      <c r="D74" s="87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  <row r="195" ht="14.25">
      <c r="A195" s="4"/>
    </row>
    <row r="196" ht="14.25">
      <c r="A196" s="4"/>
    </row>
    <row r="197" ht="14.25">
      <c r="A197" s="4"/>
    </row>
    <row r="198" ht="14.25">
      <c r="A198" s="4"/>
    </row>
  </sheetData>
  <sheetProtection/>
  <mergeCells count="2">
    <mergeCell ref="A68:B68"/>
    <mergeCell ref="C6:C7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16"/>
      <c r="B4" s="116"/>
      <c r="C4" s="116"/>
      <c r="D4" s="116"/>
      <c r="E4" s="116"/>
      <c r="F4" s="116"/>
      <c r="G4" s="116"/>
    </row>
    <row r="5" spans="1:9" ht="15">
      <c r="A5" s="117"/>
      <c r="B5" s="117"/>
      <c r="C5" s="117"/>
      <c r="D5" s="117"/>
      <c r="E5" s="117"/>
      <c r="F5" s="117"/>
      <c r="G5" s="117"/>
      <c r="I5" s="5"/>
    </row>
    <row r="6" spans="4:6" ht="15">
      <c r="D6" s="117"/>
      <c r="E6" s="117"/>
      <c r="F6" s="117"/>
    </row>
    <row r="8" spans="1:7" ht="33.75" customHeight="1">
      <c r="A8" s="115"/>
      <c r="B8" s="115"/>
      <c r="C8" s="115"/>
      <c r="D8" s="115"/>
      <c r="E8" s="115"/>
      <c r="F8" s="115"/>
      <c r="G8" s="115"/>
    </row>
    <row r="9" spans="1:7" ht="45.75" customHeight="1">
      <c r="A9" s="115"/>
      <c r="B9" s="115"/>
      <c r="C9" s="115"/>
      <c r="D9" s="115"/>
      <c r="E9" s="115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14"/>
      <c r="B55" s="114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13"/>
      <c r="B64" s="113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C8:C9"/>
    <mergeCell ref="A64:B64"/>
    <mergeCell ref="A55:B55"/>
    <mergeCell ref="A8:A9"/>
    <mergeCell ref="A4:G4"/>
    <mergeCell ref="A5:G5"/>
    <mergeCell ref="D6:F6"/>
    <mergeCell ref="F8:G8"/>
    <mergeCell ref="B8:B9"/>
    <mergeCell ref="D8:D9"/>
    <mergeCell ref="E8:E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18"/>
      <c r="B2" s="118"/>
      <c r="C2" s="118"/>
      <c r="D2" s="118"/>
      <c r="E2" s="118"/>
    </row>
    <row r="4" spans="1:6" ht="21" customHeight="1">
      <c r="A4" s="16"/>
      <c r="B4" s="17"/>
      <c r="C4" s="17"/>
      <c r="D4" s="119"/>
      <c r="E4" s="119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fin05u</cp:lastModifiedBy>
  <cp:lastPrinted>2012-10-15T09:09:24Z</cp:lastPrinted>
  <dcterms:created xsi:type="dcterms:W3CDTF">2002-08-21T11:19:18Z</dcterms:created>
  <dcterms:modified xsi:type="dcterms:W3CDTF">2012-11-12T06:11:43Z</dcterms:modified>
  <cp:category/>
  <cp:version/>
  <cp:contentType/>
  <cp:contentStatus/>
</cp:coreProperties>
</file>