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6615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<sst xmlns="http://schemas.openxmlformats.org/spreadsheetml/2006/main" count="78" uniqueCount="69">
  <si>
    <t xml:space="preserve">                                   </t>
  </si>
  <si>
    <t>Исполнено</t>
  </si>
  <si>
    <t>Процент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</si>
  <si>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</si>
  <si>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</si>
  <si>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</si>
  <si>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</si>
  <si>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</si>
  <si>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</si>
  <si>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</si>
  <si>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</si>
  <si>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</si>
  <si>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</si>
  <si>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</si>
  <si>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</si>
  <si>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</si>
  <si>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</si>
  <si>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</si>
  <si>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</si>
  <si>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</si>
  <si>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</si>
  <si>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</si>
  <si>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</si>
  <si>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</si>
  <si>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</si>
  <si>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</si>
  <si>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</si>
  <si>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</si>
  <si>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</si>
  <si>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</si>
  <si>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Культура, кинематография и средства массовой информации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</si>
  <si>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</si>
  <si>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</si>
  <si>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</si>
  <si>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</si>
  <si>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</si>
  <si>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</si>
  <si>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</si>
  <si>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</si>
  <si>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</si>
  <si>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Земельный налог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</si>
  <si>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</si>
  <si>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</si>
  <si>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</si>
  <si>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Поступило</t>
  </si>
  <si>
    <t>Межбюджетные трансферты</t>
  </si>
  <si>
    <t>2011г.</t>
  </si>
  <si>
    <t>Отклонение</t>
  </si>
  <si>
    <t>(+.-)</t>
  </si>
  <si>
    <t>Физическая культура и спорт</t>
  </si>
  <si>
    <t>Обслуживание муниципального долга</t>
  </si>
  <si>
    <t xml:space="preserve">           АНАЛИЗ  ИСПОЛНЕНИЯ БЮДЖЕТА ГОРОДА ШУМЕРЛЯ</t>
  </si>
  <si>
    <t>2012 г.</t>
  </si>
  <si>
    <t>Доходы от реализации имущества</t>
  </si>
  <si>
    <t>Доходы от продажи земельных участков</t>
  </si>
  <si>
    <t>Субвенции</t>
  </si>
  <si>
    <t xml:space="preserve">Субсидии </t>
  </si>
  <si>
    <t>Иные м/б трансферты</t>
  </si>
  <si>
    <t>Единый сельхозналог</t>
  </si>
  <si>
    <t>Возврат остатков субсидий, субвенций и иных м/б трансф</t>
  </si>
  <si>
    <t xml:space="preserve">  Здравоохранение </t>
  </si>
  <si>
    <t xml:space="preserve">Прочие безвозмездные поступления от государственных(муниципальных организаций в бюджеты городских округов) </t>
  </si>
  <si>
    <t xml:space="preserve">  Образование </t>
  </si>
  <si>
    <t>НА 01.05.2012 Г. В СРАВНЕНИИ С СООТВЕТСТВУЮЩИМ ПЕРИОДОМ ПРОШЛОГО ГОДА</t>
  </si>
  <si>
    <t>на 01.05.</t>
  </si>
  <si>
    <t>01.05.</t>
  </si>
  <si>
    <t>ЗАДОЛЖЕННОСТЬ И ПЕРЕРАСЧЕТЫ ПО ОТМЕНЕННЫМ</t>
  </si>
  <si>
    <t>на 01.05.2011</t>
  </si>
  <si>
    <t>на 01.05.2012г.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</si>
</sst>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#,##0.0"/>
    <numFmt numFmtId="173" formatCode="_-* #,##0.0_р_._-;\-* #,##0.0_р_._-;_-* &quot;-&quot;?_р_._-;_-@_-"/>
  </numFmts>
  <fonts count="57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/>
    </xf>
    <xf numFmtId="0" fontId="17" fillId="0" borderId="11" xfId="0" applyFont="1" applyBorder="1" applyAlignment="1" applyProtection="1">
      <alignment horizontal="left"/>
      <protection/>
    </xf>
    <xf numFmtId="0" fontId="17" fillId="0" borderId="12" xfId="0" applyFont="1" applyBorder="1" applyAlignment="1" applyProtection="1">
      <alignment horizontal="left"/>
      <protection/>
    </xf>
    <xf numFmtId="0" fontId="17" fillId="0" borderId="13" xfId="0" applyFont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/>
      <protection/>
    </xf>
    <xf numFmtId="169" fontId="17" fillId="0" borderId="0" xfId="0" applyNumberFormat="1" applyFont="1" applyAlignment="1" applyProtection="1">
      <alignment horizontal="right"/>
      <protection/>
    </xf>
    <xf numFmtId="170" fontId="17" fillId="33" borderId="0" xfId="60" applyNumberFormat="1" applyFont="1" applyFill="1" applyBorder="1" applyAlignment="1" applyProtection="1">
      <alignment horizontal="right" vertical="top" shrinkToFit="1"/>
      <protection/>
    </xf>
    <xf numFmtId="170" fontId="17" fillId="33" borderId="0" xfId="0" applyNumberFormat="1" applyFont="1" applyFill="1" applyBorder="1" applyAlignment="1">
      <alignment horizontal="right" vertical="top" shrinkToFit="1"/>
    </xf>
    <xf numFmtId="170" fontId="18" fillId="33" borderId="0" xfId="0" applyNumberFormat="1" applyFont="1" applyFill="1" applyBorder="1" applyAlignment="1">
      <alignment horizontal="right" vertical="top" shrinkToFit="1"/>
    </xf>
    <xf numFmtId="171" fontId="17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170" fontId="17" fillId="33" borderId="0" xfId="0" applyNumberFormat="1" applyFont="1" applyFill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7" fillId="33" borderId="0" xfId="0" applyFont="1" applyFill="1" applyBorder="1" applyAlignment="1">
      <alignment vertical="top" wrapText="1"/>
    </xf>
    <xf numFmtId="0" fontId="17" fillId="0" borderId="14" xfId="0" applyFont="1" applyBorder="1" applyAlignment="1" applyProtection="1">
      <alignment horizontal="left"/>
      <protection/>
    </xf>
    <xf numFmtId="0" fontId="17" fillId="0" borderId="14" xfId="0" applyFont="1" applyBorder="1" applyAlignment="1">
      <alignment/>
    </xf>
    <xf numFmtId="0" fontId="18" fillId="0" borderId="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2" xfId="0" applyFont="1" applyBorder="1" applyAlignment="1" applyProtection="1">
      <alignment horizontal="left" wrapText="1"/>
      <protection/>
    </xf>
    <xf numFmtId="0" fontId="17" fillId="0" borderId="13" xfId="0" applyFont="1" applyBorder="1" applyAlignment="1" applyProtection="1">
      <alignment horizontal="left" wrapText="1"/>
      <protection/>
    </xf>
    <xf numFmtId="0" fontId="21" fillId="0" borderId="0" xfId="0" applyFont="1" applyBorder="1" applyAlignment="1">
      <alignment horizontal="center" wrapText="1"/>
    </xf>
    <xf numFmtId="0" fontId="18" fillId="33" borderId="0" xfId="0" applyFont="1" applyFill="1" applyAlignment="1">
      <alignment wrapText="1"/>
    </xf>
    <xf numFmtId="0" fontId="20" fillId="33" borderId="0" xfId="0" applyFont="1" applyFill="1" applyBorder="1" applyAlignment="1">
      <alignment wrapText="1"/>
    </xf>
    <xf numFmtId="0" fontId="17" fillId="33" borderId="0" xfId="0" applyFont="1" applyFill="1" applyBorder="1" applyAlignment="1">
      <alignment wrapText="1"/>
    </xf>
    <xf numFmtId="0" fontId="17" fillId="33" borderId="0" xfId="0" applyFont="1" applyFill="1" applyBorder="1" applyAlignment="1">
      <alignment wrapText="1"/>
    </xf>
    <xf numFmtId="0" fontId="17" fillId="0" borderId="0" xfId="0" applyFont="1" applyAlignment="1">
      <alignment horizontal="right"/>
    </xf>
    <xf numFmtId="169" fontId="22" fillId="33" borderId="0" xfId="0" applyNumberFormat="1" applyFont="1" applyFill="1" applyAlignment="1" applyProtection="1">
      <alignment horizontal="right"/>
      <protection/>
    </xf>
    <xf numFmtId="167" fontId="17" fillId="0" borderId="0" xfId="0" applyNumberFormat="1" applyFont="1" applyAlignment="1">
      <alignment horizontal="right"/>
    </xf>
    <xf numFmtId="0" fontId="17" fillId="0" borderId="15" xfId="0" applyFont="1" applyBorder="1" applyAlignment="1" applyProtection="1">
      <alignment horizontal="left"/>
      <protection/>
    </xf>
    <xf numFmtId="170" fontId="17" fillId="33" borderId="0" xfId="0" applyNumberFormat="1" applyFont="1" applyFill="1" applyBorder="1" applyAlignment="1">
      <alignment/>
    </xf>
    <xf numFmtId="0" fontId="17" fillId="0" borderId="16" xfId="0" applyFont="1" applyBorder="1" applyAlignment="1" applyProtection="1">
      <alignment horizontal="left"/>
      <protection/>
    </xf>
    <xf numFmtId="0" fontId="17" fillId="0" borderId="15" xfId="0" applyFon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169" fontId="0" fillId="0" borderId="0" xfId="0" applyNumberFormat="1" applyBorder="1" applyAlignment="1">
      <alignment wrapText="1"/>
    </xf>
    <xf numFmtId="169" fontId="13" fillId="0" borderId="0" xfId="0" applyNumberFormat="1" applyFont="1" applyBorder="1" applyAlignment="1">
      <alignment wrapText="1"/>
    </xf>
    <xf numFmtId="0" fontId="17" fillId="0" borderId="17" xfId="0" applyFont="1" applyBorder="1" applyAlignment="1" applyProtection="1">
      <alignment horizontal="center"/>
      <protection/>
    </xf>
    <xf numFmtId="0" fontId="17" fillId="0" borderId="11" xfId="0" applyFont="1" applyBorder="1" applyAlignment="1" applyProtection="1">
      <alignment horizontal="center"/>
      <protection/>
    </xf>
    <xf numFmtId="0" fontId="0" fillId="0" borderId="11" xfId="0" applyBorder="1" applyAlignment="1">
      <alignment horizontal="center" wrapText="1"/>
    </xf>
    <xf numFmtId="0" fontId="17" fillId="0" borderId="14" xfId="0" applyFont="1" applyBorder="1" applyAlignment="1" applyProtection="1">
      <alignment horizontal="center"/>
      <protection/>
    </xf>
    <xf numFmtId="0" fontId="17" fillId="0" borderId="16" xfId="0" applyFont="1" applyBorder="1" applyAlignment="1" applyProtection="1">
      <alignment horizontal="center"/>
      <protection/>
    </xf>
    <xf numFmtId="0" fontId="0" fillId="0" borderId="16" xfId="0" applyBorder="1" applyAlignment="1">
      <alignment horizontal="center" wrapText="1"/>
    </xf>
    <xf numFmtId="0" fontId="17" fillId="0" borderId="14" xfId="0" applyFont="1" applyBorder="1" applyAlignment="1">
      <alignment horizontal="center"/>
    </xf>
    <xf numFmtId="0" fontId="17" fillId="0" borderId="18" xfId="0" applyFont="1" applyBorder="1" applyAlignment="1" applyProtection="1">
      <alignment horizontal="center"/>
      <protection/>
    </xf>
    <xf numFmtId="0" fontId="17" fillId="0" borderId="15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17" fillId="0" borderId="0" xfId="0" applyFont="1" applyAlignment="1" applyProtection="1">
      <alignment horizontal="left" wrapText="1"/>
      <protection/>
    </xf>
    <xf numFmtId="169" fontId="17" fillId="0" borderId="0" xfId="0" applyNumberFormat="1" applyFont="1" applyBorder="1" applyAlignment="1" applyProtection="1">
      <alignment horizontal="right"/>
      <protection/>
    </xf>
    <xf numFmtId="169" fontId="22" fillId="33" borderId="0" xfId="0" applyNumberFormat="1" applyFont="1" applyFill="1" applyBorder="1" applyAlignment="1" applyProtection="1">
      <alignment horizontal="right"/>
      <protection/>
    </xf>
    <xf numFmtId="169" fontId="17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169" fontId="0" fillId="0" borderId="0" xfId="0" applyNumberFormat="1" applyFont="1" applyBorder="1" applyAlignment="1">
      <alignment wrapText="1"/>
    </xf>
    <xf numFmtId="0" fontId="20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tabSelected="1" view="pageBreakPreview" zoomScaleSheetLayoutView="100" zoomScalePageLayoutView="0" workbookViewId="0" topLeftCell="A34">
      <selection activeCell="C47" sqref="C47"/>
    </sheetView>
  </sheetViews>
  <sheetFormatPr defaultColWidth="9.00390625" defaultRowHeight="12.75"/>
  <cols>
    <col min="1" max="1" width="50.375" style="3" customWidth="1"/>
    <col min="2" max="3" width="15.125" style="1" customWidth="1"/>
    <col min="4" max="4" width="15.75390625" style="3" customWidth="1"/>
    <col min="5" max="5" width="12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2.75">
      <c r="A1" s="110" t="s">
        <v>51</v>
      </c>
      <c r="B1" s="110"/>
      <c r="C1" s="110"/>
      <c r="D1" s="110"/>
    </row>
    <row r="2" spans="1:4" ht="12.75">
      <c r="A2" s="110" t="s">
        <v>63</v>
      </c>
      <c r="B2" s="110"/>
      <c r="C2" s="110"/>
      <c r="D2" s="110"/>
    </row>
    <row r="3" spans="1:4" ht="12.75">
      <c r="A3"/>
      <c r="B3" s="48"/>
      <c r="C3" s="48"/>
      <c r="D3" s="48"/>
    </row>
    <row r="4" spans="1:7" ht="14.25">
      <c r="A4" s="47" t="s">
        <v>0</v>
      </c>
      <c r="B4" s="47"/>
      <c r="C4" s="47"/>
      <c r="D4" s="47"/>
      <c r="E4" s="11"/>
      <c r="F4" s="4"/>
      <c r="G4" s="12"/>
    </row>
    <row r="5" spans="1:5" ht="12.75">
      <c r="A5" s="49"/>
      <c r="B5" s="94" t="s">
        <v>44</v>
      </c>
      <c r="C5" s="94" t="s">
        <v>44</v>
      </c>
      <c r="D5" s="95" t="s">
        <v>2</v>
      </c>
      <c r="E5" s="96" t="s">
        <v>47</v>
      </c>
    </row>
    <row r="6" spans="1:5" ht="12.75" customHeight="1">
      <c r="A6" s="51" t="s">
        <v>3</v>
      </c>
      <c r="B6" s="97" t="s">
        <v>64</v>
      </c>
      <c r="C6" s="97" t="s">
        <v>65</v>
      </c>
      <c r="D6" s="98" t="s">
        <v>4</v>
      </c>
      <c r="E6" s="99" t="s">
        <v>48</v>
      </c>
    </row>
    <row r="7" spans="1:5" ht="12.75">
      <c r="A7" s="51" t="s">
        <v>5</v>
      </c>
      <c r="B7" s="100" t="s">
        <v>46</v>
      </c>
      <c r="C7" s="100" t="s">
        <v>52</v>
      </c>
      <c r="D7" s="98"/>
      <c r="E7" s="99"/>
    </row>
    <row r="8" spans="1:5" ht="12.75">
      <c r="A8" s="52"/>
      <c r="B8" s="101"/>
      <c r="C8" s="101"/>
      <c r="D8" s="102"/>
      <c r="E8" s="103"/>
    </row>
    <row r="9" spans="1:4" ht="12.75">
      <c r="A9" s="53"/>
      <c r="B9" s="54"/>
      <c r="C9" s="54"/>
      <c r="D9" s="54"/>
    </row>
    <row r="10" spans="1:5" ht="15">
      <c r="A10" s="69" t="s">
        <v>6</v>
      </c>
      <c r="B10" s="55">
        <f>+B11+B13+B17+B20+B22</f>
        <v>35890.8</v>
      </c>
      <c r="C10" s="55">
        <f>+C11+C13+C17+C20+C22</f>
        <v>36427.799999999996</v>
      </c>
      <c r="D10" s="55">
        <f>+C10/B10*100</f>
        <v>101.49620515563875</v>
      </c>
      <c r="E10" s="93">
        <f>+C10-B10</f>
        <v>536.9999999999927</v>
      </c>
    </row>
    <row r="11" spans="1:5" ht="14.25">
      <c r="A11" s="65" t="s">
        <v>7</v>
      </c>
      <c r="B11" s="58">
        <f>(+B12)</f>
        <v>19036.5</v>
      </c>
      <c r="C11" s="58">
        <f>(+C12)</f>
        <v>19714.3</v>
      </c>
      <c r="D11" s="56">
        <f aca="true" t="shared" si="0" ref="D11:D20">+C11/B11*100</f>
        <v>103.56052845848764</v>
      </c>
      <c r="E11" s="92">
        <f aca="true" t="shared" si="1" ref="E11:E68">+C11-B11</f>
        <v>677.7999999999993</v>
      </c>
    </row>
    <row r="12" spans="1:5" ht="14.25">
      <c r="A12" s="65" t="s">
        <v>8</v>
      </c>
      <c r="B12" s="58">
        <v>19036.5</v>
      </c>
      <c r="C12" s="58">
        <v>19714.3</v>
      </c>
      <c r="D12" s="56">
        <f t="shared" si="0"/>
        <v>103.56052845848764</v>
      </c>
      <c r="E12" s="92">
        <f t="shared" si="1"/>
        <v>677.7999999999993</v>
      </c>
    </row>
    <row r="13" spans="1:5" s="6" customFormat="1" ht="15">
      <c r="A13" s="65" t="s">
        <v>9</v>
      </c>
      <c r="B13" s="58">
        <f>+B15+B16</f>
        <v>9760.6</v>
      </c>
      <c r="C13" s="58">
        <f>C15+C16</f>
        <v>10796.1</v>
      </c>
      <c r="D13" s="56">
        <f t="shared" si="0"/>
        <v>110.60897895621171</v>
      </c>
      <c r="E13" s="92">
        <f t="shared" si="1"/>
        <v>1035.5</v>
      </c>
    </row>
    <row r="14" spans="1:5" ht="14.25">
      <c r="A14" s="65" t="s">
        <v>10</v>
      </c>
      <c r="B14" s="82"/>
      <c r="C14" s="82"/>
      <c r="D14" s="56"/>
      <c r="E14" s="92"/>
    </row>
    <row r="15" spans="1:5" ht="14.25">
      <c r="A15" s="65" t="s">
        <v>11</v>
      </c>
      <c r="B15" s="58">
        <v>9756.6</v>
      </c>
      <c r="C15" s="58">
        <v>10770.7</v>
      </c>
      <c r="D15" s="56">
        <f t="shared" si="0"/>
        <v>110.39398970952996</v>
      </c>
      <c r="E15" s="92">
        <f t="shared" si="1"/>
        <v>1014.1000000000004</v>
      </c>
    </row>
    <row r="16" spans="1:5" ht="14.25">
      <c r="A16" s="65" t="s">
        <v>58</v>
      </c>
      <c r="B16" s="58">
        <v>4</v>
      </c>
      <c r="C16" s="58">
        <v>25.4</v>
      </c>
      <c r="D16" s="56"/>
      <c r="E16" s="92"/>
    </row>
    <row r="17" spans="1:5" ht="14.25">
      <c r="A17" s="65" t="s">
        <v>34</v>
      </c>
      <c r="B17" s="58">
        <f>+B18+B19</f>
        <v>4766.9</v>
      </c>
      <c r="C17" s="58">
        <f>+C18+C19</f>
        <v>5333.7</v>
      </c>
      <c r="D17" s="56">
        <f t="shared" si="0"/>
        <v>111.89032704692778</v>
      </c>
      <c r="E17" s="92">
        <f t="shared" si="1"/>
        <v>566.8000000000002</v>
      </c>
    </row>
    <row r="18" spans="1:5" ht="14.25">
      <c r="A18" s="65" t="s">
        <v>35</v>
      </c>
      <c r="B18" s="58">
        <v>128.4</v>
      </c>
      <c r="C18" s="58">
        <v>15.3</v>
      </c>
      <c r="D18" s="56">
        <f t="shared" si="0"/>
        <v>11.91588785046729</v>
      </c>
      <c r="E18" s="92">
        <f t="shared" si="1"/>
        <v>-113.10000000000001</v>
      </c>
    </row>
    <row r="19" spans="1:5" ht="14.25">
      <c r="A19" s="65" t="s">
        <v>40</v>
      </c>
      <c r="B19" s="58">
        <v>4638.5</v>
      </c>
      <c r="C19" s="58">
        <v>5318.4</v>
      </c>
      <c r="D19" s="56">
        <f t="shared" si="0"/>
        <v>114.65775574000214</v>
      </c>
      <c r="E19" s="92">
        <f t="shared" si="1"/>
        <v>679.8999999999996</v>
      </c>
    </row>
    <row r="20" spans="1:5" ht="14.25">
      <c r="A20" s="65" t="s">
        <v>12</v>
      </c>
      <c r="B20" s="58">
        <v>2326.8</v>
      </c>
      <c r="C20" s="58">
        <v>583.7</v>
      </c>
      <c r="D20" s="56">
        <f t="shared" si="0"/>
        <v>25.08595495960117</v>
      </c>
      <c r="E20" s="92">
        <f t="shared" si="1"/>
        <v>-1743.1000000000001</v>
      </c>
    </row>
    <row r="21" spans="1:5" ht="25.5">
      <c r="A21" s="65" t="s">
        <v>66</v>
      </c>
      <c r="B21" s="105"/>
      <c r="C21" s="58"/>
      <c r="D21" s="56"/>
      <c r="E21" s="92"/>
    </row>
    <row r="22" spans="1:5" ht="25.5">
      <c r="A22" s="65" t="s">
        <v>13</v>
      </c>
      <c r="B22" s="106">
        <v>0</v>
      </c>
      <c r="C22" s="83"/>
      <c r="D22" s="56"/>
      <c r="E22" s="92">
        <f t="shared" si="1"/>
        <v>0</v>
      </c>
    </row>
    <row r="23" spans="1:5" ht="15">
      <c r="A23" s="69" t="s">
        <v>14</v>
      </c>
      <c r="B23" s="55">
        <f>(B25+B29+B33+B34+B35)</f>
        <v>9708.9</v>
      </c>
      <c r="C23" s="55">
        <f>(C25+C29+C35+C36+C32)</f>
        <v>10548.2</v>
      </c>
      <c r="D23" s="55">
        <f>+C23/B23*100</f>
        <v>108.64464563441791</v>
      </c>
      <c r="E23" s="93">
        <f t="shared" si="1"/>
        <v>839.3000000000011</v>
      </c>
    </row>
    <row r="24" spans="1:5" ht="25.5">
      <c r="A24" s="65" t="s">
        <v>36</v>
      </c>
      <c r="B24" s="58"/>
      <c r="C24" s="58"/>
      <c r="D24" s="56"/>
      <c r="E24" s="92"/>
    </row>
    <row r="25" spans="1:5" ht="14.25">
      <c r="A25" s="65" t="s">
        <v>37</v>
      </c>
      <c r="B25" s="58">
        <f>+B26+B27+B28</f>
        <v>2696.6</v>
      </c>
      <c r="C25" s="58">
        <f>+C26+C27+C28</f>
        <v>3028.3</v>
      </c>
      <c r="D25" s="56">
        <f>+C25/B25*100</f>
        <v>112.30067492397835</v>
      </c>
      <c r="E25" s="92">
        <f t="shared" si="1"/>
        <v>331.7000000000003</v>
      </c>
    </row>
    <row r="26" spans="1:5" ht="25.5">
      <c r="A26" s="65" t="s">
        <v>42</v>
      </c>
      <c r="B26" s="58">
        <v>1855.4</v>
      </c>
      <c r="C26" s="58">
        <v>2072.5</v>
      </c>
      <c r="D26" s="56">
        <f>+C26/B26*100</f>
        <v>111.7009809205562</v>
      </c>
      <c r="E26" s="92">
        <f t="shared" si="1"/>
        <v>217.0999999999999</v>
      </c>
    </row>
    <row r="27" spans="1:5" ht="14.25">
      <c r="A27" s="65" t="s">
        <v>41</v>
      </c>
      <c r="B27" s="58">
        <v>782</v>
      </c>
      <c r="C27" s="58">
        <v>940.3</v>
      </c>
      <c r="D27" s="56">
        <f>+C27/B27*100</f>
        <v>120.24296675191815</v>
      </c>
      <c r="E27" s="92">
        <f t="shared" si="1"/>
        <v>158.29999999999995</v>
      </c>
    </row>
    <row r="28" spans="1:5" ht="14.25">
      <c r="A28" s="65" t="s">
        <v>43</v>
      </c>
      <c r="B28" s="58">
        <v>59.2</v>
      </c>
      <c r="C28" s="58">
        <v>15.5</v>
      </c>
      <c r="D28" s="56">
        <f>+C28/B28*100</f>
        <v>26.182432432432428</v>
      </c>
      <c r="E28" s="92">
        <f t="shared" si="1"/>
        <v>-43.7</v>
      </c>
    </row>
    <row r="29" spans="1:5" ht="25.5">
      <c r="A29" s="65" t="s">
        <v>15</v>
      </c>
      <c r="B29" s="58">
        <f>+B30</f>
        <v>671.3</v>
      </c>
      <c r="C29" s="58">
        <f>+C30</f>
        <v>560.7</v>
      </c>
      <c r="D29" s="56">
        <f aca="true" t="shared" si="2" ref="D29:D35">+C29/B29*100</f>
        <v>83.52450469238791</v>
      </c>
      <c r="E29" s="92">
        <f t="shared" si="1"/>
        <v>-110.59999999999991</v>
      </c>
    </row>
    <row r="30" spans="1:5" ht="14.25">
      <c r="A30" s="65" t="s">
        <v>16</v>
      </c>
      <c r="B30" s="58">
        <v>671.3</v>
      </c>
      <c r="C30" s="58">
        <v>560.7</v>
      </c>
      <c r="D30" s="56">
        <f t="shared" si="2"/>
        <v>83.52450469238791</v>
      </c>
      <c r="E30" s="92">
        <f t="shared" si="1"/>
        <v>-110.59999999999991</v>
      </c>
    </row>
    <row r="31" spans="1:5" ht="14.25">
      <c r="A31" s="65" t="s">
        <v>17</v>
      </c>
      <c r="B31" s="58"/>
      <c r="C31" s="58"/>
      <c r="D31" s="56"/>
      <c r="E31" s="92"/>
    </row>
    <row r="32" spans="1:5" ht="14.25">
      <c r="A32" s="65" t="s">
        <v>18</v>
      </c>
      <c r="B32" s="58">
        <f>B33+B34</f>
        <v>5336.700000000001</v>
      </c>
      <c r="C32" s="58">
        <f>C33+C34</f>
        <v>5684.7</v>
      </c>
      <c r="D32" s="56">
        <f t="shared" si="2"/>
        <v>106.52088369216929</v>
      </c>
      <c r="E32" s="92">
        <f t="shared" si="1"/>
        <v>347.9999999999991</v>
      </c>
    </row>
    <row r="33" spans="1:5" ht="14.25">
      <c r="A33" s="65" t="s">
        <v>53</v>
      </c>
      <c r="B33" s="58">
        <v>3898.3</v>
      </c>
      <c r="C33" s="58">
        <v>5050.7</v>
      </c>
      <c r="D33" s="56">
        <f t="shared" si="2"/>
        <v>129.56160377600492</v>
      </c>
      <c r="E33" s="92">
        <f t="shared" si="1"/>
        <v>1152.3999999999996</v>
      </c>
    </row>
    <row r="34" spans="1:5" ht="14.25">
      <c r="A34" s="65" t="s">
        <v>54</v>
      </c>
      <c r="B34" s="58">
        <v>1438.4</v>
      </c>
      <c r="C34" s="58">
        <v>634</v>
      </c>
      <c r="D34" s="56">
        <f t="shared" si="2"/>
        <v>44.07675194660734</v>
      </c>
      <c r="E34" s="92">
        <f t="shared" si="1"/>
        <v>-804.4000000000001</v>
      </c>
    </row>
    <row r="35" spans="1:5" ht="14.25">
      <c r="A35" s="65" t="s">
        <v>19</v>
      </c>
      <c r="B35" s="107">
        <v>1004.3</v>
      </c>
      <c r="C35" s="58">
        <v>1047</v>
      </c>
      <c r="D35" s="56">
        <f t="shared" si="2"/>
        <v>104.2517176142587</v>
      </c>
      <c r="E35" s="92">
        <f t="shared" si="1"/>
        <v>42.700000000000045</v>
      </c>
    </row>
    <row r="36" spans="1:5" ht="14.25">
      <c r="A36" s="65" t="s">
        <v>20</v>
      </c>
      <c r="B36" s="84">
        <v>0</v>
      </c>
      <c r="C36" s="58">
        <v>227.5</v>
      </c>
      <c r="D36" s="56"/>
      <c r="E36" s="92">
        <f t="shared" si="1"/>
        <v>227.5</v>
      </c>
    </row>
    <row r="37" spans="1:5" ht="15">
      <c r="A37" s="70" t="s">
        <v>21</v>
      </c>
      <c r="B37" s="55">
        <f>B40+B41+B42+B43+B45</f>
        <v>48126.5</v>
      </c>
      <c r="C37" s="55">
        <f>C40+C41+C42+C43+C45+C44</f>
        <v>62057.2</v>
      </c>
      <c r="D37" s="55">
        <f>+C37/B37*100</f>
        <v>128.9460068777077</v>
      </c>
      <c r="E37" s="93">
        <f t="shared" si="1"/>
        <v>13930.699999999997</v>
      </c>
    </row>
    <row r="38" spans="1:5" ht="15">
      <c r="A38" s="70" t="s">
        <v>21</v>
      </c>
      <c r="B38" s="58"/>
      <c r="C38" s="84"/>
      <c r="D38" s="56"/>
      <c r="E38" s="92"/>
    </row>
    <row r="39" spans="1:5" ht="15">
      <c r="A39" s="70" t="s">
        <v>22</v>
      </c>
      <c r="B39" s="55">
        <f>B40+B41+B42+B43</f>
        <v>48525.6</v>
      </c>
      <c r="C39" s="55">
        <f>C40+C41+C42+C43</f>
        <v>63504.7</v>
      </c>
      <c r="D39" s="55">
        <f>+C39/B39*100</f>
        <v>130.86844881876783</v>
      </c>
      <c r="E39" s="93">
        <f t="shared" si="1"/>
        <v>14979.099999999999</v>
      </c>
    </row>
    <row r="40" spans="1:5" ht="14.25">
      <c r="A40" s="71" t="s">
        <v>23</v>
      </c>
      <c r="B40" s="58">
        <v>14378.9</v>
      </c>
      <c r="C40" s="58">
        <v>13886.9</v>
      </c>
      <c r="D40" s="56">
        <f aca="true" t="shared" si="3" ref="D40:D45">+C40/B40*100</f>
        <v>96.57831962111149</v>
      </c>
      <c r="E40" s="92">
        <f t="shared" si="1"/>
        <v>-492</v>
      </c>
    </row>
    <row r="41" spans="1:5" ht="14.25">
      <c r="A41" s="71" t="s">
        <v>56</v>
      </c>
      <c r="B41" s="58">
        <v>0</v>
      </c>
      <c r="C41" s="58">
        <v>21000</v>
      </c>
      <c r="D41" s="56"/>
      <c r="E41" s="92">
        <f t="shared" si="1"/>
        <v>21000</v>
      </c>
    </row>
    <row r="42" spans="1:5" ht="14.25">
      <c r="A42" s="104" t="s">
        <v>55</v>
      </c>
      <c r="B42" s="58">
        <v>34051.5</v>
      </c>
      <c r="C42" s="58">
        <v>28473.1</v>
      </c>
      <c r="D42" s="56">
        <f t="shared" si="3"/>
        <v>83.61775545864351</v>
      </c>
      <c r="E42" s="109">
        <f t="shared" si="1"/>
        <v>-5578.4000000000015</v>
      </c>
    </row>
    <row r="43" spans="1:5" ht="14.25">
      <c r="A43" s="104" t="s">
        <v>57</v>
      </c>
      <c r="B43" s="58">
        <v>95.2</v>
      </c>
      <c r="C43" s="58">
        <v>144.7</v>
      </c>
      <c r="D43" s="56">
        <f t="shared" si="3"/>
        <v>151.99579831932772</v>
      </c>
      <c r="E43" s="109">
        <f t="shared" si="1"/>
        <v>49.499999999999986</v>
      </c>
    </row>
    <row r="44" spans="1:5" ht="38.25">
      <c r="A44" s="108" t="s">
        <v>61</v>
      </c>
      <c r="B44" s="58"/>
      <c r="C44" s="58">
        <v>11.7</v>
      </c>
      <c r="D44" s="56"/>
      <c r="E44" s="109">
        <f t="shared" si="1"/>
        <v>11.7</v>
      </c>
    </row>
    <row r="45" spans="1:5" ht="25.5">
      <c r="A45" s="104" t="s">
        <v>59</v>
      </c>
      <c r="B45" s="58">
        <v>-399.1</v>
      </c>
      <c r="C45" s="58">
        <v>-1459.2</v>
      </c>
      <c r="D45" s="56">
        <f t="shared" si="3"/>
        <v>365.6226509646705</v>
      </c>
      <c r="E45" s="109">
        <f t="shared" si="1"/>
        <v>-1060.1</v>
      </c>
    </row>
    <row r="46" spans="1:5" ht="15">
      <c r="A46" s="72" t="s">
        <v>24</v>
      </c>
      <c r="B46" s="55">
        <f>(B10+B37+B23)</f>
        <v>93726.2</v>
      </c>
      <c r="C46" s="55">
        <f>C37+C47</f>
        <v>109033.2</v>
      </c>
      <c r="D46" s="55">
        <f>+C46/B46*100</f>
        <v>116.33161271874886</v>
      </c>
      <c r="E46" s="93">
        <f t="shared" si="1"/>
        <v>15307</v>
      </c>
    </row>
    <row r="47" spans="1:5" ht="14.25">
      <c r="A47" s="71" t="s">
        <v>38</v>
      </c>
      <c r="B47" s="84">
        <f>+B10+B23</f>
        <v>45599.700000000004</v>
      </c>
      <c r="C47" s="84">
        <f>+C10+C23</f>
        <v>46976</v>
      </c>
      <c r="D47" s="56">
        <f>+C47/B47*100</f>
        <v>103.01822161110708</v>
      </c>
      <c r="E47" s="92">
        <f t="shared" si="1"/>
        <v>1376.2999999999956</v>
      </c>
    </row>
    <row r="48" spans="1:5" ht="14.25">
      <c r="A48" s="73"/>
      <c r="B48" s="47"/>
      <c r="C48" s="47"/>
      <c r="D48" s="56"/>
      <c r="E48" s="92"/>
    </row>
    <row r="49" spans="1:5" ht="12.75">
      <c r="A49" s="74"/>
      <c r="B49" s="50" t="s">
        <v>1</v>
      </c>
      <c r="C49" s="50" t="s">
        <v>1</v>
      </c>
      <c r="D49" s="50" t="s">
        <v>2</v>
      </c>
      <c r="E49" s="89" t="s">
        <v>47</v>
      </c>
    </row>
    <row r="50" spans="1:5" ht="12.75" customHeight="1">
      <c r="A50" s="75" t="s">
        <v>3</v>
      </c>
      <c r="B50" s="67" t="s">
        <v>67</v>
      </c>
      <c r="C50" s="67" t="s">
        <v>68</v>
      </c>
      <c r="D50" s="87" t="s">
        <v>4</v>
      </c>
      <c r="E50" s="90" t="s">
        <v>48</v>
      </c>
    </row>
    <row r="51" spans="1:5" ht="14.25" customHeight="1">
      <c r="A51" s="75" t="s">
        <v>5</v>
      </c>
      <c r="B51" s="68"/>
      <c r="C51" s="68"/>
      <c r="D51" s="87"/>
      <c r="E51" s="90"/>
    </row>
    <row r="52" spans="1:5" ht="12.75">
      <c r="A52" s="76"/>
      <c r="B52" s="85"/>
      <c r="C52" s="85"/>
      <c r="D52" s="88"/>
      <c r="E52" s="91"/>
    </row>
    <row r="53" spans="1:5" ht="15.75">
      <c r="A53" s="77" t="s">
        <v>25</v>
      </c>
      <c r="B53" s="57"/>
      <c r="C53" s="57"/>
      <c r="D53" s="56"/>
      <c r="E53" s="92"/>
    </row>
    <row r="54" spans="1:5" ht="14.25">
      <c r="A54" s="66" t="s">
        <v>26</v>
      </c>
      <c r="B54" s="59">
        <v>9243</v>
      </c>
      <c r="C54" s="59">
        <v>6828.4</v>
      </c>
      <c r="D54" s="56">
        <f aca="true" t="shared" si="4" ref="D54:D68">+C54/B54*100</f>
        <v>73.876447041004</v>
      </c>
      <c r="E54" s="92">
        <f t="shared" si="1"/>
        <v>-2414.6000000000004</v>
      </c>
    </row>
    <row r="55" spans="1:5" ht="15.75" customHeight="1">
      <c r="A55" s="66" t="s">
        <v>27</v>
      </c>
      <c r="B55" s="60">
        <v>528.4</v>
      </c>
      <c r="C55" s="60">
        <v>688.5</v>
      </c>
      <c r="D55" s="56">
        <f t="shared" si="4"/>
        <v>130.2990158970477</v>
      </c>
      <c r="E55" s="92">
        <f t="shared" si="1"/>
        <v>160.10000000000002</v>
      </c>
    </row>
    <row r="56" spans="1:5" ht="14.25">
      <c r="A56" s="66" t="s">
        <v>28</v>
      </c>
      <c r="B56" s="60">
        <v>25.1</v>
      </c>
      <c r="C56" s="60">
        <v>852.7</v>
      </c>
      <c r="D56" s="56"/>
      <c r="E56" s="92">
        <f t="shared" si="1"/>
        <v>827.6</v>
      </c>
    </row>
    <row r="57" spans="1:5" ht="14.25">
      <c r="A57" s="66" t="s">
        <v>29</v>
      </c>
      <c r="B57" s="60">
        <v>8192.7</v>
      </c>
      <c r="C57" s="60">
        <v>17873.1</v>
      </c>
      <c r="D57" s="56">
        <f t="shared" si="4"/>
        <v>218.1588487311875</v>
      </c>
      <c r="E57" s="92">
        <f t="shared" si="1"/>
        <v>9680.399999999998</v>
      </c>
    </row>
    <row r="58" spans="1:5" ht="14.25">
      <c r="A58" s="66" t="s">
        <v>39</v>
      </c>
      <c r="B58" s="60">
        <v>47.2</v>
      </c>
      <c r="C58" s="60">
        <v>80.6</v>
      </c>
      <c r="D58" s="56"/>
      <c r="E58" s="92">
        <f t="shared" si="1"/>
        <v>33.39999999999999</v>
      </c>
    </row>
    <row r="59" spans="1:5" ht="14.25">
      <c r="A59" s="66" t="s">
        <v>62</v>
      </c>
      <c r="B59" s="60">
        <v>40738.7</v>
      </c>
      <c r="C59" s="60">
        <v>60766.3</v>
      </c>
      <c r="D59" s="56">
        <f t="shared" si="4"/>
        <v>149.16111707050055</v>
      </c>
      <c r="E59" s="92">
        <f t="shared" si="1"/>
        <v>20027.600000000006</v>
      </c>
    </row>
    <row r="60" spans="1:5" ht="25.5">
      <c r="A60" s="66" t="s">
        <v>30</v>
      </c>
      <c r="B60" s="60">
        <v>2406.8</v>
      </c>
      <c r="C60" s="60">
        <v>3717.6</v>
      </c>
      <c r="D60" s="56">
        <f t="shared" si="4"/>
        <v>154.4623566561409</v>
      </c>
      <c r="E60" s="92">
        <f t="shared" si="1"/>
        <v>1310.7999999999997</v>
      </c>
    </row>
    <row r="61" spans="1:5" ht="14.25">
      <c r="A61" s="66" t="s">
        <v>60</v>
      </c>
      <c r="B61" s="60">
        <v>5700.9</v>
      </c>
      <c r="C61" s="60">
        <v>0</v>
      </c>
      <c r="D61" s="56">
        <f t="shared" si="4"/>
        <v>0</v>
      </c>
      <c r="E61" s="92">
        <f t="shared" si="1"/>
        <v>-5700.9</v>
      </c>
    </row>
    <row r="62" spans="1:5" ht="14.25">
      <c r="A62" s="66" t="s">
        <v>31</v>
      </c>
      <c r="B62" s="60">
        <v>928.4</v>
      </c>
      <c r="C62" s="60">
        <v>1097.1</v>
      </c>
      <c r="D62" s="56">
        <f t="shared" si="4"/>
        <v>118.17104696251614</v>
      </c>
      <c r="E62" s="92">
        <f t="shared" si="1"/>
        <v>168.69999999999993</v>
      </c>
    </row>
    <row r="63" spans="1:5" ht="14.25" hidden="1">
      <c r="A63" s="66" t="s">
        <v>45</v>
      </c>
      <c r="B63" s="60">
        <v>0</v>
      </c>
      <c r="C63" s="60"/>
      <c r="D63" s="56" t="e">
        <f t="shared" si="4"/>
        <v>#DIV/0!</v>
      </c>
      <c r="E63" s="92">
        <f t="shared" si="1"/>
        <v>0</v>
      </c>
    </row>
    <row r="64" spans="1:5" ht="14.25">
      <c r="A64" s="66" t="s">
        <v>49</v>
      </c>
      <c r="B64" s="60">
        <v>1777.4</v>
      </c>
      <c r="C64" s="60">
        <v>79.9</v>
      </c>
      <c r="D64" s="56">
        <f t="shared" si="4"/>
        <v>4.495330257679757</v>
      </c>
      <c r="E64" s="92">
        <f t="shared" si="1"/>
        <v>-1697.5</v>
      </c>
    </row>
    <row r="65" spans="1:5" ht="14.25">
      <c r="A65" s="66" t="s">
        <v>50</v>
      </c>
      <c r="B65" s="60">
        <v>61.5</v>
      </c>
      <c r="C65" s="60">
        <v>586.8</v>
      </c>
      <c r="D65" s="56">
        <f t="shared" si="4"/>
        <v>954.1463414634146</v>
      </c>
      <c r="E65" s="92">
        <f t="shared" si="1"/>
        <v>525.3</v>
      </c>
    </row>
    <row r="66" spans="1:5" ht="15">
      <c r="A66" s="78" t="s">
        <v>32</v>
      </c>
      <c r="B66" s="61">
        <f>SUM(B54:B65)</f>
        <v>69650.09999999999</v>
      </c>
      <c r="C66" s="61">
        <f>SUM(C54:C65)</f>
        <v>92571.00000000001</v>
      </c>
      <c r="D66" s="55">
        <f t="shared" si="4"/>
        <v>132.90863904000142</v>
      </c>
      <c r="E66" s="93">
        <f t="shared" si="1"/>
        <v>22920.900000000023</v>
      </c>
    </row>
    <row r="67" spans="1:5" ht="14.25">
      <c r="A67" s="79"/>
      <c r="B67" s="86"/>
      <c r="C67" s="86"/>
      <c r="D67" s="56"/>
      <c r="E67" s="92"/>
    </row>
    <row r="68" spans="1:5" ht="14.25">
      <c r="A68" s="80" t="s">
        <v>33</v>
      </c>
      <c r="B68" s="62">
        <f>+B46-B66</f>
        <v>24076.100000000006</v>
      </c>
      <c r="C68" s="62">
        <f>+C46-C66</f>
        <v>16462.199999999983</v>
      </c>
      <c r="D68" s="56">
        <f t="shared" si="4"/>
        <v>68.3756920763744</v>
      </c>
      <c r="E68" s="92">
        <f t="shared" si="1"/>
        <v>-7613.900000000023</v>
      </c>
    </row>
    <row r="69" spans="1:4" ht="12.75">
      <c r="A69" s="79"/>
      <c r="B69" s="62"/>
      <c r="C69" s="62"/>
      <c r="D69" s="62"/>
    </row>
    <row r="70" spans="1:4" ht="12.75">
      <c r="A70" s="81"/>
      <c r="B70" s="63"/>
      <c r="C70" s="63"/>
      <c r="D70" s="64"/>
    </row>
    <row r="71" spans="1:4" ht="12.75">
      <c r="A71" s="73"/>
      <c r="B71" s="47"/>
      <c r="C71" s="47"/>
      <c r="D71" s="64"/>
    </row>
    <row r="72" spans="1:4" ht="12.75">
      <c r="A72" s="73"/>
      <c r="B72" s="47"/>
      <c r="C72" s="47"/>
      <c r="D72" s="64"/>
    </row>
    <row r="73" spans="1:4" ht="12.75">
      <c r="A73" s="81"/>
      <c r="B73" s="63"/>
      <c r="C73" s="63"/>
      <c r="D73" s="6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  <row r="194" ht="14.25">
      <c r="A194" s="4"/>
    </row>
    <row r="195" ht="14.25">
      <c r="A195" s="4"/>
    </row>
    <row r="196" ht="14.25">
      <c r="A196" s="4"/>
    </row>
    <row r="197" ht="14.25">
      <c r="A197" s="4"/>
    </row>
  </sheetData>
  <sheetProtection/>
  <mergeCells count="2">
    <mergeCell ref="A1:D1"/>
    <mergeCell ref="A2:D2"/>
  </mergeCells>
  <printOptions/>
  <pageMargins left="1.12" right="0.2" top="0.29" bottom="0.21" header="0.24" footer="0.16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14"/>
      <c r="B4" s="114"/>
      <c r="C4" s="114"/>
      <c r="D4" s="114"/>
      <c r="E4" s="114"/>
      <c r="F4" s="114"/>
      <c r="G4" s="114"/>
    </row>
    <row r="5" spans="1:9" ht="15">
      <c r="A5" s="115"/>
      <c r="B5" s="115"/>
      <c r="C5" s="115"/>
      <c r="D5" s="115"/>
      <c r="E5" s="115"/>
      <c r="F5" s="115"/>
      <c r="G5" s="115"/>
      <c r="I5" s="5"/>
    </row>
    <row r="6" spans="4:6" ht="15">
      <c r="D6" s="115"/>
      <c r="E6" s="115"/>
      <c r="F6" s="115"/>
    </row>
    <row r="8" spans="1:7" ht="33.75" customHeight="1">
      <c r="A8" s="113"/>
      <c r="B8" s="113"/>
      <c r="C8" s="113"/>
      <c r="D8" s="113"/>
      <c r="E8" s="113"/>
      <c r="F8" s="113"/>
      <c r="G8" s="113"/>
    </row>
    <row r="9" spans="1:7" ht="45.75" customHeight="1">
      <c r="A9" s="113"/>
      <c r="B9" s="113"/>
      <c r="C9" s="113"/>
      <c r="D9" s="113"/>
      <c r="E9" s="113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12"/>
      <c r="B55" s="112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11"/>
      <c r="B64" s="111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16"/>
      <c r="B2" s="116"/>
      <c r="C2" s="116"/>
      <c r="D2" s="116"/>
      <c r="E2" s="116"/>
    </row>
    <row r="4" spans="1:6" ht="21" customHeight="1">
      <c r="A4" s="16"/>
      <c r="B4" s="17"/>
      <c r="C4" s="17"/>
      <c r="D4" s="117"/>
      <c r="E4" s="117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Гришина</cp:lastModifiedBy>
  <cp:lastPrinted>2012-04-02T05:45:12Z</cp:lastPrinted>
  <dcterms:created xsi:type="dcterms:W3CDTF">2002-08-21T11:19:18Z</dcterms:created>
  <dcterms:modified xsi:type="dcterms:W3CDTF">2012-06-05T04:26:55Z</dcterms:modified>
  <cp:category/>
  <cp:version/>
  <cp:contentType/>
  <cp:contentStatus/>
</cp:coreProperties>
</file>