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65491" windowWidth="12120" windowHeight="6660" activeTab="0"/>
  </bookViews>
  <sheets>
    <sheet name="Лист1" sheetId="1" r:id="rId1"/>
    <sheet name="Лист4" sheetId="2" r:id="rId2"/>
    <sheet name="Лист3" sheetId="3" r:id="rId3"/>
  </sheets>
  <definedNames>
    <definedName name="_xlnm.Print_Area" localSheetId="0">'Лист1'!$A$1:$D$71</definedName>
  </definedNames>
  <calcPr fullCalcOnLoad="1"/>
</workbook>
</file>

<file path=xl/sharedStrings.xml><?xml version="1.0" encoding="utf-8"?>
<sst xmlns="http://schemas.openxmlformats.org/spreadsheetml/2006/main" count="74" uniqueCount="66">
  <si>
    <t>АНАЛИЗ</t>
  </si>
  <si>
    <t xml:space="preserve">                                   </t>
  </si>
  <si>
    <t>тыс.руб.</t>
  </si>
  <si>
    <t>Утверждено</t>
  </si>
  <si>
    <t>Исполнено</t>
  </si>
  <si>
    <t>Процент</t>
  </si>
  <si>
    <t xml:space="preserve">Наименование </t>
  </si>
  <si>
    <t>исполнения</t>
  </si>
  <si>
    <t>показателя</t>
  </si>
  <si>
    <t xml:space="preserve">за год 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</si>
  <si>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</si>
  <si>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</si>
  <si>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</si>
  <si>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</si>
  <si>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</si>
  <si>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</si>
  <si>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</si>
  <si>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</si>
  <si>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</si>
  <si>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</si>
  <si>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</si>
  <si>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</si>
  <si>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</si>
  <si>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</si>
  <si>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</si>
  <si>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</si>
  <si>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</si>
  <si>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</si>
  <si>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</si>
  <si>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ВСЕГО ДОХОДОВ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</si>
  <si>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</si>
  <si>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</si>
  <si>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</si>
  <si>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</si>
  <si>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</si>
  <si>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</si>
  <si>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</si>
  <si>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Социальная политика</t>
  </si>
  <si>
    <t>Всего расходов</t>
  </si>
  <si>
    <t>Дефицит "-", профицит "+" бюджета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</si>
  <si>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</si>
  <si>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</si>
  <si>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</si>
  <si>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</si>
  <si>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</si>
  <si>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</si>
  <si>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>Проценты получаемые от предоставления бюджетных кредитов внутри страны за счет средств бюджетов городских округов</t>
  </si>
  <si>
    <t>Земельный налог</t>
  </si>
  <si>
    <t>Доходы, учаемые в виде арендной платы за земельные участки</t>
  </si>
  <si>
    <t>Доходы от сдачи в аренду имущества</t>
  </si>
  <si>
    <t>Прочие доходы от использования имущества</t>
  </si>
  <si>
    <t>Поступило</t>
  </si>
  <si>
    <t>Физическая культура и спорт</t>
  </si>
  <si>
    <t>Обслуживание муниципального долга</t>
  </si>
  <si>
    <t>на 2012г.</t>
  </si>
  <si>
    <t>Продажа имущества</t>
  </si>
  <si>
    <t>Продажа земли</t>
  </si>
  <si>
    <t>Субвенции</t>
  </si>
  <si>
    <t xml:space="preserve">Субсидии </t>
  </si>
  <si>
    <t>Иные м/б трансферты</t>
  </si>
  <si>
    <t>Единый сельхозналог</t>
  </si>
  <si>
    <t>Возврат остатков субсидий, субвенций и иных м/б трансфертов</t>
  </si>
  <si>
    <t xml:space="preserve">                 ИСПОЛНЕНИЯ БЮДЖЕТА ГОРОДА ШУМЕРЛЯ  ЗА ЯНВАРЬ-МАРТ 2012 Г.</t>
  </si>
  <si>
    <t>на 01.04.2012г.</t>
  </si>
  <si>
    <t>на 01.04. 2012г.</t>
  </si>
  <si>
    <t>Прочие безвозмездные поступления от государственных(муниципальных организаций в бюджеты городских округов)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</si>
</sst>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0.0000"/>
    <numFmt numFmtId="173" formatCode="_-* #,##0.0_р_._-;\-* #,##0.0_р_._-;_-* &quot;-&quot;?_р_._-;_-@_-"/>
  </numFmts>
  <fonts count="42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21" borderId="7" applyNumberFormat="0" applyAlignment="0" applyProtection="0"/>
    <xf numFmtId="0" fontId="2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 applyProtection="1">
      <alignment horizontal="right"/>
      <protection/>
    </xf>
    <xf numFmtId="0" fontId="19" fillId="0" borderId="10" xfId="0" applyFont="1" applyBorder="1" applyAlignment="1">
      <alignment/>
    </xf>
    <xf numFmtId="0" fontId="19" fillId="0" borderId="11" xfId="0" applyFont="1" applyBorder="1" applyAlignment="1" applyProtection="1">
      <alignment horizontal="left"/>
      <protection/>
    </xf>
    <xf numFmtId="0" fontId="19" fillId="0" borderId="12" xfId="0" applyFont="1" applyBorder="1" applyAlignment="1" applyProtection="1">
      <alignment horizontal="left"/>
      <protection/>
    </xf>
    <xf numFmtId="0" fontId="19" fillId="0" borderId="13" xfId="0" applyFont="1" applyBorder="1" applyAlignment="1" applyProtection="1">
      <alignment horizontal="left"/>
      <protection/>
    </xf>
    <xf numFmtId="0" fontId="19" fillId="0" borderId="14" xfId="0" applyFont="1" applyBorder="1" applyAlignment="1" applyProtection="1">
      <alignment horizontal="left"/>
      <protection/>
    </xf>
    <xf numFmtId="0" fontId="19" fillId="0" borderId="15" xfId="0" applyFont="1" applyBorder="1" applyAlignment="1" applyProtection="1">
      <alignment horizontal="left"/>
      <protection/>
    </xf>
    <xf numFmtId="0" fontId="19" fillId="0" borderId="16" xfId="0" applyFont="1" applyBorder="1" applyAlignment="1" applyProtection="1">
      <alignment horizontal="left"/>
      <protection/>
    </xf>
    <xf numFmtId="0" fontId="19" fillId="0" borderId="17" xfId="0" applyFont="1" applyBorder="1" applyAlignment="1" applyProtection="1">
      <alignment horizontal="left"/>
      <protection/>
    </xf>
    <xf numFmtId="0" fontId="19" fillId="0" borderId="18" xfId="0" applyFont="1" applyBorder="1" applyAlignment="1" applyProtection="1">
      <alignment horizontal="left"/>
      <protection/>
    </xf>
    <xf numFmtId="0" fontId="19" fillId="0" borderId="19" xfId="0" applyFont="1" applyBorder="1" applyAlignment="1" applyProtection="1">
      <alignment horizontal="left"/>
      <protection/>
    </xf>
    <xf numFmtId="0" fontId="19" fillId="0" borderId="2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Border="1" applyAlignment="1" applyProtection="1">
      <alignment horizontal="left"/>
      <protection/>
    </xf>
    <xf numFmtId="169" fontId="21" fillId="0" borderId="0" xfId="0" applyNumberFormat="1" applyFont="1" applyAlignment="1" applyProtection="1">
      <alignment horizontal="right"/>
      <protection/>
    </xf>
    <xf numFmtId="169" fontId="22" fillId="0" borderId="0" xfId="0" applyNumberFormat="1" applyFont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/>
      <protection/>
    </xf>
    <xf numFmtId="169" fontId="19" fillId="0" borderId="0" xfId="0" applyNumberFormat="1" applyFont="1" applyAlignment="1" applyProtection="1">
      <alignment horizontal="right"/>
      <protection/>
    </xf>
    <xf numFmtId="169" fontId="23" fillId="24" borderId="0" xfId="0" applyNumberFormat="1" applyFont="1" applyFill="1" applyAlignment="1" applyProtection="1">
      <alignment horizontal="right"/>
      <protection/>
    </xf>
    <xf numFmtId="0" fontId="19" fillId="0" borderId="0" xfId="0" applyFont="1" applyAlignment="1">
      <alignment horizontal="right"/>
    </xf>
    <xf numFmtId="0" fontId="21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7" fontId="19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center"/>
    </xf>
    <xf numFmtId="170" fontId="19" fillId="24" borderId="0" xfId="60" applyNumberFormat="1" applyFont="1" applyFill="1" applyBorder="1" applyAlignment="1" applyProtection="1">
      <alignment horizontal="right" vertical="top" shrinkToFit="1"/>
      <protection/>
    </xf>
    <xf numFmtId="170" fontId="19" fillId="24" borderId="0" xfId="0" applyNumberFormat="1" applyFont="1" applyFill="1" applyBorder="1" applyAlignment="1">
      <alignment horizontal="right" vertical="top" shrinkToFit="1"/>
    </xf>
    <xf numFmtId="0" fontId="21" fillId="24" borderId="0" xfId="0" applyFont="1" applyFill="1" applyAlignment="1">
      <alignment/>
    </xf>
    <xf numFmtId="170" fontId="21" fillId="24" borderId="0" xfId="0" applyNumberFormat="1" applyFont="1" applyFill="1" applyBorder="1" applyAlignment="1">
      <alignment horizontal="right" vertical="top" shrinkToFit="1"/>
    </xf>
    <xf numFmtId="170" fontId="19" fillId="24" borderId="0" xfId="0" applyNumberFormat="1" applyFont="1" applyFill="1" applyBorder="1" applyAlignment="1">
      <alignment/>
    </xf>
    <xf numFmtId="0" fontId="24" fillId="24" borderId="0" xfId="0" applyFont="1" applyFill="1" applyBorder="1" applyAlignment="1">
      <alignment/>
    </xf>
    <xf numFmtId="171" fontId="19" fillId="24" borderId="0" xfId="0" applyNumberFormat="1" applyFont="1" applyFill="1" applyBorder="1" applyAlignment="1">
      <alignment/>
    </xf>
    <xf numFmtId="0" fontId="19" fillId="24" borderId="0" xfId="0" applyFont="1" applyFill="1" applyBorder="1" applyAlignment="1">
      <alignment/>
    </xf>
    <xf numFmtId="170" fontId="19" fillId="24" borderId="0" xfId="0" applyNumberFormat="1" applyFont="1" applyFill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9" fillId="24" borderId="0" xfId="0" applyFont="1" applyFill="1" applyBorder="1" applyAlignment="1">
      <alignment vertical="top" wrapText="1"/>
    </xf>
    <xf numFmtId="0" fontId="19" fillId="24" borderId="0" xfId="0" applyFont="1" applyFill="1" applyBorder="1" applyAlignment="1">
      <alignment/>
    </xf>
    <xf numFmtId="167" fontId="0" fillId="0" borderId="0" xfId="0" applyNumberFormat="1" applyBorder="1" applyAlignment="1">
      <alignment wrapText="1"/>
    </xf>
    <xf numFmtId="170" fontId="19" fillId="24" borderId="0" xfId="0" applyNumberFormat="1" applyFont="1" applyFill="1" applyBorder="1" applyAlignment="1">
      <alignment horizontal="right" shrinkToFit="1"/>
    </xf>
    <xf numFmtId="0" fontId="19" fillId="0" borderId="0" xfId="0" applyFont="1" applyAlignment="1" applyProtection="1">
      <alignment horizontal="left"/>
      <protection/>
    </xf>
    <xf numFmtId="0" fontId="19" fillId="0" borderId="11" xfId="0" applyFont="1" applyBorder="1" applyAlignment="1" applyProtection="1">
      <alignment horizontal="center"/>
      <protection/>
    </xf>
    <xf numFmtId="0" fontId="19" fillId="0" borderId="15" xfId="0" applyFont="1" applyBorder="1" applyAlignment="1" applyProtection="1">
      <alignment horizontal="center"/>
      <protection/>
    </xf>
    <xf numFmtId="0" fontId="19" fillId="0" borderId="12" xfId="0" applyFont="1" applyBorder="1" applyAlignment="1" applyProtection="1">
      <alignment horizontal="center"/>
      <protection/>
    </xf>
    <xf numFmtId="0" fontId="19" fillId="0" borderId="13" xfId="0" applyFont="1" applyBorder="1" applyAlignment="1" applyProtection="1">
      <alignment horizontal="center"/>
      <protection/>
    </xf>
    <xf numFmtId="0" fontId="19" fillId="0" borderId="16" xfId="0" applyFont="1" applyBorder="1" applyAlignment="1" applyProtection="1">
      <alignment horizontal="center"/>
      <protection/>
    </xf>
    <xf numFmtId="169" fontId="24" fillId="0" borderId="0" xfId="0" applyNumberFormat="1" applyFont="1" applyAlignment="1" applyProtection="1">
      <alignment horizontal="right"/>
      <protection/>
    </xf>
    <xf numFmtId="0" fontId="19" fillId="0" borderId="21" xfId="0" applyFont="1" applyBorder="1" applyAlignment="1" applyProtection="1">
      <alignment horizontal="center" wrapText="1"/>
      <protection/>
    </xf>
    <xf numFmtId="0" fontId="24" fillId="24" borderId="0" xfId="0" applyFont="1" applyFill="1" applyBorder="1" applyAlignment="1">
      <alignment horizontal="left"/>
    </xf>
    <xf numFmtId="0" fontId="19" fillId="0" borderId="21" xfId="0" applyFont="1" applyBorder="1" applyAlignment="1" applyProtection="1">
      <alignment horizontal="center" wrapText="1"/>
      <protection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  <xf numFmtId="0" fontId="21" fillId="0" borderId="0" xfId="0" applyFont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7"/>
  <sheetViews>
    <sheetView tabSelected="1" view="pageBreakPreview" zoomScaleSheetLayoutView="100" zoomScalePageLayoutView="0" workbookViewId="0" topLeftCell="A41">
      <selection activeCell="B70" sqref="B70"/>
    </sheetView>
  </sheetViews>
  <sheetFormatPr defaultColWidth="9.00390625" defaultRowHeight="12.75"/>
  <cols>
    <col min="1" max="1" width="52.375" style="3" customWidth="1"/>
    <col min="2" max="2" width="14.00390625" style="1" customWidth="1"/>
    <col min="3" max="3" width="14.00390625" style="3" customWidth="1"/>
    <col min="4" max="4" width="14.375" style="3" customWidth="1"/>
    <col min="5" max="5" width="8.375" style="3" customWidth="1"/>
    <col min="6" max="6" width="9.875" style="3" customWidth="1"/>
    <col min="7" max="7" width="9.75390625" style="3" customWidth="1"/>
    <col min="8" max="8" width="8.125" style="3" customWidth="1"/>
    <col min="9" max="9" width="8.375" style="3" customWidth="1"/>
    <col min="10" max="10" width="8.25390625" style="3" customWidth="1"/>
    <col min="11" max="11" width="9.875" style="3" customWidth="1"/>
    <col min="12" max="12" width="7.625" style="3" customWidth="1"/>
    <col min="13" max="13" width="8.25390625" style="3" customWidth="1"/>
    <col min="14" max="14" width="8.375" style="3" customWidth="1"/>
    <col min="15" max="15" width="9.625" style="3" bestFit="1" customWidth="1"/>
    <col min="16" max="16" width="8.00390625" style="3" customWidth="1"/>
    <col min="17" max="17" width="8.125" style="3" customWidth="1"/>
    <col min="18" max="18" width="8.625" style="3" customWidth="1"/>
    <col min="19" max="16384" width="9.125" style="3" customWidth="1"/>
  </cols>
  <sheetData>
    <row r="1" spans="1:4" ht="15.75">
      <c r="A1" s="47"/>
      <c r="B1" s="48" t="s">
        <v>0</v>
      </c>
      <c r="C1" s="48"/>
      <c r="D1" s="48"/>
    </row>
    <row r="2" spans="1:4" ht="15.75">
      <c r="A2" s="50" t="s">
        <v>62</v>
      </c>
      <c r="B2" s="51"/>
      <c r="C2" s="48"/>
      <c r="D2" s="48"/>
    </row>
    <row r="3" spans="1:4" ht="12.75">
      <c r="A3"/>
      <c r="B3" s="52"/>
      <c r="C3" s="52"/>
      <c r="D3" s="52"/>
    </row>
    <row r="4" spans="1:7" ht="14.25">
      <c r="A4" s="49" t="s">
        <v>1</v>
      </c>
      <c r="B4" s="49"/>
      <c r="C4" s="49"/>
      <c r="D4" s="53" t="s">
        <v>2</v>
      </c>
      <c r="E4" s="11"/>
      <c r="F4" s="4"/>
      <c r="G4" s="12"/>
    </row>
    <row r="5" spans="1:4" ht="12.75">
      <c r="A5" s="54"/>
      <c r="B5" s="94" t="s">
        <v>3</v>
      </c>
      <c r="C5" s="96" t="s">
        <v>51</v>
      </c>
      <c r="D5" s="97" t="s">
        <v>5</v>
      </c>
    </row>
    <row r="6" spans="1:4" ht="12.75">
      <c r="A6" s="58" t="s">
        <v>6</v>
      </c>
      <c r="B6" s="95" t="s">
        <v>54</v>
      </c>
      <c r="C6" s="102" t="s">
        <v>64</v>
      </c>
      <c r="D6" s="98" t="s">
        <v>7</v>
      </c>
    </row>
    <row r="7" spans="1:4" ht="12.75">
      <c r="A7" s="58" t="s">
        <v>8</v>
      </c>
      <c r="B7" s="95"/>
      <c r="C7" s="102"/>
      <c r="D7" s="98" t="s">
        <v>9</v>
      </c>
    </row>
    <row r="8" spans="1:4" ht="12.75">
      <c r="A8" s="61"/>
      <c r="B8" s="62"/>
      <c r="C8" s="63"/>
      <c r="D8" s="64"/>
    </row>
    <row r="9" spans="1:4" ht="12.75">
      <c r="A9" s="65"/>
      <c r="B9" s="66"/>
      <c r="C9" s="66"/>
      <c r="D9" s="66"/>
    </row>
    <row r="10" spans="1:4" ht="15">
      <c r="A10" s="67" t="s">
        <v>10</v>
      </c>
      <c r="B10" s="68">
        <f>+B11+B13+B17+B20+B22</f>
        <v>102890</v>
      </c>
      <c r="C10" s="68">
        <f>+C11+C13+C17+C20+C22</f>
        <v>23190.899999999998</v>
      </c>
      <c r="D10" s="68">
        <f>+C10/B10*100</f>
        <v>22.539508212654287</v>
      </c>
    </row>
    <row r="11" spans="1:4" ht="14.25">
      <c r="A11" s="70" t="s">
        <v>11</v>
      </c>
      <c r="B11" s="71">
        <f>(+B12)</f>
        <v>59500</v>
      </c>
      <c r="C11" s="71">
        <f>(+C12)</f>
        <v>14513.5</v>
      </c>
      <c r="D11" s="69">
        <f>+C11/B11*100</f>
        <v>24.392436974789916</v>
      </c>
    </row>
    <row r="12" spans="1:4" ht="14.25">
      <c r="A12" s="70" t="s">
        <v>12</v>
      </c>
      <c r="B12" s="71">
        <v>59500</v>
      </c>
      <c r="C12" s="71">
        <v>14513.5</v>
      </c>
      <c r="D12" s="69">
        <f>+C12/B12*100</f>
        <v>24.392436974789916</v>
      </c>
    </row>
    <row r="13" spans="1:4" s="6" customFormat="1" ht="15">
      <c r="A13" s="70" t="s">
        <v>13</v>
      </c>
      <c r="B13" s="71">
        <f>+B15</f>
        <v>24000</v>
      </c>
      <c r="C13" s="71">
        <f>C15+C16</f>
        <v>5327.3</v>
      </c>
      <c r="D13" s="69">
        <f>+C13/B13*100</f>
        <v>22.197083333333335</v>
      </c>
    </row>
    <row r="14" spans="1:4" ht="14.25">
      <c r="A14" s="70" t="s">
        <v>14</v>
      </c>
      <c r="B14" s="73"/>
      <c r="C14" s="73"/>
      <c r="D14" s="69"/>
    </row>
    <row r="15" spans="1:4" ht="14.25">
      <c r="A15" s="70" t="s">
        <v>15</v>
      </c>
      <c r="B15" s="71">
        <v>24000</v>
      </c>
      <c r="C15" s="71">
        <v>5303.2</v>
      </c>
      <c r="D15" s="69">
        <f>+C15/B15*100</f>
        <v>22.096666666666668</v>
      </c>
    </row>
    <row r="16" spans="1:4" ht="14.25">
      <c r="A16" s="70" t="s">
        <v>60</v>
      </c>
      <c r="B16" s="71"/>
      <c r="C16" s="71">
        <v>24.1</v>
      </c>
      <c r="D16" s="69"/>
    </row>
    <row r="17" spans="1:4" ht="14.25">
      <c r="A17" s="70" t="s">
        <v>40</v>
      </c>
      <c r="B17" s="71">
        <f>+B18+B19</f>
        <v>16950</v>
      </c>
      <c r="C17" s="71">
        <f>+C18+C19</f>
        <v>2902</v>
      </c>
      <c r="D17" s="69">
        <f aca="true" t="shared" si="0" ref="D17:D48">+C17/B17*100</f>
        <v>17.12094395280236</v>
      </c>
    </row>
    <row r="18" spans="1:4" ht="14.25">
      <c r="A18" s="70" t="s">
        <v>41</v>
      </c>
      <c r="B18" s="71">
        <v>1800</v>
      </c>
      <c r="C18" s="71">
        <v>11.3</v>
      </c>
      <c r="D18" s="69">
        <f t="shared" si="0"/>
        <v>0.6277777777777778</v>
      </c>
    </row>
    <row r="19" spans="1:4" ht="14.25">
      <c r="A19" s="70" t="s">
        <v>47</v>
      </c>
      <c r="B19" s="71">
        <v>15150</v>
      </c>
      <c r="C19" s="71">
        <v>2890.7</v>
      </c>
      <c r="D19" s="69">
        <f t="shared" si="0"/>
        <v>19.080528052805278</v>
      </c>
    </row>
    <row r="20" spans="1:4" ht="14.25">
      <c r="A20" s="70" t="s">
        <v>16</v>
      </c>
      <c r="B20" s="71">
        <v>2440</v>
      </c>
      <c r="C20" s="71">
        <v>448.1</v>
      </c>
      <c r="D20" s="69">
        <f t="shared" si="0"/>
        <v>18.364754098360656</v>
      </c>
    </row>
    <row r="21" spans="1:4" ht="14.25">
      <c r="A21" s="70" t="s">
        <v>17</v>
      </c>
      <c r="B21" s="71"/>
      <c r="C21" s="71"/>
      <c r="D21" s="69"/>
    </row>
    <row r="22" spans="1:4" ht="14.25">
      <c r="A22" s="70" t="s">
        <v>18</v>
      </c>
      <c r="B22" s="72">
        <v>0</v>
      </c>
      <c r="C22" s="72">
        <v>0</v>
      </c>
      <c r="D22" s="69"/>
    </row>
    <row r="23" spans="1:4" ht="15">
      <c r="A23" s="67" t="s">
        <v>19</v>
      </c>
      <c r="B23" s="68">
        <f>(B25+B30+B36+B37+B33)</f>
        <v>23730</v>
      </c>
      <c r="C23" s="68">
        <f>(C25+C30+C36+C37+C33)</f>
        <v>7675.6</v>
      </c>
      <c r="D23" s="68">
        <f t="shared" si="0"/>
        <v>32.34555415086389</v>
      </c>
    </row>
    <row r="24" spans="1:4" ht="14.25">
      <c r="A24" s="70" t="s">
        <v>42</v>
      </c>
      <c r="B24" s="71"/>
      <c r="C24" s="71"/>
      <c r="D24" s="69"/>
    </row>
    <row r="25" spans="1:4" ht="14.25">
      <c r="A25" s="70" t="s">
        <v>43</v>
      </c>
      <c r="B25" s="71">
        <f>+B27+B28+B29</f>
        <v>6130</v>
      </c>
      <c r="C25" s="71">
        <f>+C27+C28+C29</f>
        <v>2092.2000000000003</v>
      </c>
      <c r="D25" s="69">
        <f t="shared" si="0"/>
        <v>34.130505709624806</v>
      </c>
    </row>
    <row r="26" spans="1:4" ht="38.25" hidden="1">
      <c r="A26" s="88" t="s">
        <v>46</v>
      </c>
      <c r="B26" s="71"/>
      <c r="C26" s="71"/>
      <c r="D26" s="69" t="e">
        <f t="shared" si="0"/>
        <v>#DIV/0!</v>
      </c>
    </row>
    <row r="27" spans="1:4" ht="14.25">
      <c r="A27" s="70" t="s">
        <v>48</v>
      </c>
      <c r="B27" s="71">
        <v>3500</v>
      </c>
      <c r="C27" s="71">
        <v>1360.2</v>
      </c>
      <c r="D27" s="69">
        <f t="shared" si="0"/>
        <v>38.862857142857145</v>
      </c>
    </row>
    <row r="28" spans="1:4" ht="14.25">
      <c r="A28" s="70" t="s">
        <v>49</v>
      </c>
      <c r="B28" s="71">
        <v>2500</v>
      </c>
      <c r="C28" s="71">
        <v>722.2</v>
      </c>
      <c r="D28" s="69">
        <f t="shared" si="0"/>
        <v>28.888</v>
      </c>
    </row>
    <row r="29" spans="1:4" ht="14.25">
      <c r="A29" s="70" t="s">
        <v>50</v>
      </c>
      <c r="B29" s="71">
        <v>130</v>
      </c>
      <c r="C29" s="71">
        <v>9.8</v>
      </c>
      <c r="D29" s="69">
        <f>+C29/B29*100</f>
        <v>7.538461538461538</v>
      </c>
    </row>
    <row r="30" spans="1:4" ht="14.25">
      <c r="A30" s="70" t="s">
        <v>20</v>
      </c>
      <c r="B30" s="71">
        <f>+B31</f>
        <v>1900</v>
      </c>
      <c r="C30" s="71">
        <f>+C31</f>
        <v>142.8</v>
      </c>
      <c r="D30" s="69">
        <f t="shared" si="0"/>
        <v>7.515789473684212</v>
      </c>
    </row>
    <row r="31" spans="1:4" ht="14.25">
      <c r="A31" s="70" t="s">
        <v>21</v>
      </c>
      <c r="B31" s="71">
        <v>1900</v>
      </c>
      <c r="C31" s="71">
        <v>142.8</v>
      </c>
      <c r="D31" s="69">
        <f t="shared" si="0"/>
        <v>7.515789473684212</v>
      </c>
    </row>
    <row r="32" spans="1:4" ht="14.25">
      <c r="A32" s="70" t="s">
        <v>22</v>
      </c>
      <c r="B32" s="71"/>
      <c r="C32" s="71"/>
      <c r="D32" s="69"/>
    </row>
    <row r="33" spans="1:4" ht="14.25">
      <c r="A33" s="70" t="s">
        <v>23</v>
      </c>
      <c r="B33" s="71">
        <f>B34+B35</f>
        <v>13000</v>
      </c>
      <c r="C33" s="71">
        <f>C34+C35</f>
        <v>4432.7</v>
      </c>
      <c r="D33" s="69">
        <f t="shared" si="0"/>
        <v>34.097692307692306</v>
      </c>
    </row>
    <row r="34" spans="1:4" ht="14.25">
      <c r="A34" s="70" t="s">
        <v>55</v>
      </c>
      <c r="B34" s="71">
        <v>12000</v>
      </c>
      <c r="C34" s="71">
        <v>3813.9</v>
      </c>
      <c r="D34" s="69">
        <f t="shared" si="0"/>
        <v>31.782500000000002</v>
      </c>
    </row>
    <row r="35" spans="1:4" ht="14.25">
      <c r="A35" s="70" t="s">
        <v>56</v>
      </c>
      <c r="B35" s="71">
        <v>1000</v>
      </c>
      <c r="C35" s="71">
        <v>618.8</v>
      </c>
      <c r="D35" s="69">
        <f t="shared" si="0"/>
        <v>61.87999999999999</v>
      </c>
    </row>
    <row r="36" spans="1:4" ht="14.25">
      <c r="A36" s="70" t="s">
        <v>24</v>
      </c>
      <c r="B36" s="71">
        <v>2700</v>
      </c>
      <c r="C36" s="71">
        <v>813.9</v>
      </c>
      <c r="D36" s="69">
        <f t="shared" si="0"/>
        <v>30.144444444444446</v>
      </c>
    </row>
    <row r="37" spans="1:4" ht="14.25">
      <c r="A37" s="70" t="s">
        <v>25</v>
      </c>
      <c r="B37" s="71"/>
      <c r="C37" s="71">
        <v>194</v>
      </c>
      <c r="D37" s="69"/>
    </row>
    <row r="38" spans="1:4" ht="45">
      <c r="A38" s="110" t="s">
        <v>65</v>
      </c>
      <c r="B38" s="99"/>
      <c r="C38" s="99">
        <v>9.7</v>
      </c>
      <c r="D38" s="68"/>
    </row>
    <row r="39" spans="1:4" ht="15">
      <c r="A39" s="74" t="s">
        <v>26</v>
      </c>
      <c r="B39" s="99">
        <f>B42+B43+B44+B45+B46</f>
        <v>153298.6</v>
      </c>
      <c r="C39" s="99">
        <f>C42+C43+C44+C45+C46</f>
        <v>43181.3</v>
      </c>
      <c r="D39" s="69"/>
    </row>
    <row r="40" spans="1:4" ht="15">
      <c r="A40" s="74" t="s">
        <v>26</v>
      </c>
      <c r="B40" s="77"/>
      <c r="C40" s="77"/>
      <c r="D40" s="69"/>
    </row>
    <row r="41" spans="1:4" ht="15">
      <c r="A41" s="74" t="s">
        <v>27</v>
      </c>
      <c r="B41" s="68">
        <f>+B42+B43+B44+B45</f>
        <v>153298.6</v>
      </c>
      <c r="C41" s="68">
        <f>+C42+C43+C44+C45</f>
        <v>44640.5</v>
      </c>
      <c r="D41" s="68">
        <f t="shared" si="0"/>
        <v>29.1199658705298</v>
      </c>
    </row>
    <row r="42" spans="1:4" ht="14.25">
      <c r="A42" s="75" t="s">
        <v>28</v>
      </c>
      <c r="B42" s="71">
        <v>34022.8</v>
      </c>
      <c r="C42" s="71">
        <v>8133.9</v>
      </c>
      <c r="D42" s="69">
        <f t="shared" si="0"/>
        <v>23.90720340477562</v>
      </c>
    </row>
    <row r="43" spans="1:4" ht="14.25">
      <c r="A43" s="75" t="s">
        <v>58</v>
      </c>
      <c r="B43" s="71">
        <v>32611.3</v>
      </c>
      <c r="C43" s="71">
        <v>17680.4</v>
      </c>
      <c r="D43" s="69">
        <f t="shared" si="0"/>
        <v>54.21556331700975</v>
      </c>
    </row>
    <row r="44" spans="1:4" ht="14.25">
      <c r="A44" s="93" t="s">
        <v>57</v>
      </c>
      <c r="B44" s="71">
        <v>86089.4</v>
      </c>
      <c r="C44" s="71">
        <v>18718.5</v>
      </c>
      <c r="D44" s="69">
        <f t="shared" si="0"/>
        <v>21.743094968718566</v>
      </c>
    </row>
    <row r="45" spans="1:4" ht="14.25">
      <c r="A45" s="93" t="s">
        <v>59</v>
      </c>
      <c r="B45" s="71">
        <v>575.1</v>
      </c>
      <c r="C45" s="71">
        <v>107.7</v>
      </c>
      <c r="D45" s="69">
        <f t="shared" si="0"/>
        <v>18.72717788210746</v>
      </c>
    </row>
    <row r="46" spans="1:4" ht="14.25">
      <c r="A46" s="93" t="s">
        <v>61</v>
      </c>
      <c r="B46" s="71"/>
      <c r="C46" s="71">
        <v>-1459.2</v>
      </c>
      <c r="D46" s="69"/>
    </row>
    <row r="47" spans="1:5" ht="15">
      <c r="A47" s="76" t="s">
        <v>29</v>
      </c>
      <c r="B47" s="68">
        <f>+B48+B41</f>
        <v>279918.6</v>
      </c>
      <c r="C47" s="68">
        <f>+C48+C39+C38</f>
        <v>74057.5</v>
      </c>
      <c r="D47" s="68">
        <f t="shared" si="0"/>
        <v>26.45679851213889</v>
      </c>
      <c r="E47" s="91"/>
    </row>
    <row r="48" spans="1:4" ht="14.25">
      <c r="A48" s="75" t="s">
        <v>44</v>
      </c>
      <c r="B48" s="77">
        <f>+B10+B23</f>
        <v>126620</v>
      </c>
      <c r="C48" s="77">
        <f>+C10+C23</f>
        <v>30866.5</v>
      </c>
      <c r="D48" s="69">
        <f t="shared" si="0"/>
        <v>24.377270573369138</v>
      </c>
    </row>
    <row r="49" spans="1:4" ht="12.75">
      <c r="A49" s="49"/>
      <c r="B49" s="49"/>
      <c r="C49" s="49"/>
      <c r="D49" s="71"/>
    </row>
    <row r="50" spans="1:4" ht="12.75">
      <c r="A50" s="54"/>
      <c r="B50" s="55" t="s">
        <v>3</v>
      </c>
      <c r="C50" s="56" t="s">
        <v>4</v>
      </c>
      <c r="D50" s="57" t="s">
        <v>5</v>
      </c>
    </row>
    <row r="51" spans="1:4" ht="12.75" customHeight="1">
      <c r="A51" s="58" t="s">
        <v>6</v>
      </c>
      <c r="B51" s="59" t="s">
        <v>54</v>
      </c>
      <c r="C51" s="100" t="s">
        <v>63</v>
      </c>
      <c r="D51" s="60" t="s">
        <v>7</v>
      </c>
    </row>
    <row r="52" spans="1:4" ht="12.75">
      <c r="A52" s="58" t="s">
        <v>8</v>
      </c>
      <c r="B52" s="59"/>
      <c r="C52" s="100"/>
      <c r="D52" s="60" t="s">
        <v>9</v>
      </c>
    </row>
    <row r="53" spans="1:4" ht="12.75">
      <c r="A53" s="61"/>
      <c r="B53" s="62"/>
      <c r="C53" s="63"/>
      <c r="D53" s="64"/>
    </row>
    <row r="54" spans="1:4" ht="15.75">
      <c r="A54" s="78" t="s">
        <v>30</v>
      </c>
      <c r="B54" s="65"/>
      <c r="C54" s="70"/>
      <c r="D54" s="70"/>
    </row>
    <row r="55" spans="1:5" ht="14.25">
      <c r="A55" s="89" t="s">
        <v>31</v>
      </c>
      <c r="B55" s="79">
        <v>18631.2</v>
      </c>
      <c r="C55" s="79">
        <v>4432.3</v>
      </c>
      <c r="D55" s="69">
        <f aca="true" t="shared" si="1" ref="D55:D66">+C55/B55*100</f>
        <v>23.789664648546523</v>
      </c>
      <c r="E55" s="91"/>
    </row>
    <row r="56" spans="1:5" ht="15.75" customHeight="1">
      <c r="A56" s="89" t="s">
        <v>32</v>
      </c>
      <c r="B56" s="80">
        <v>1980.6</v>
      </c>
      <c r="C56" s="80">
        <v>487.4</v>
      </c>
      <c r="D56" s="69">
        <f t="shared" si="1"/>
        <v>24.6087044330001</v>
      </c>
      <c r="E56" s="91"/>
    </row>
    <row r="57" spans="1:5" ht="14.25">
      <c r="A57" s="89" t="s">
        <v>33</v>
      </c>
      <c r="B57" s="80">
        <v>6981</v>
      </c>
      <c r="C57" s="80">
        <v>304.2</v>
      </c>
      <c r="D57" s="69">
        <f t="shared" si="1"/>
        <v>4.35754189944134</v>
      </c>
      <c r="E57" s="91"/>
    </row>
    <row r="58" spans="1:5" ht="14.25">
      <c r="A58" s="89" t="s">
        <v>34</v>
      </c>
      <c r="B58" s="80">
        <f>38491.4+79.5</f>
        <v>38570.9</v>
      </c>
      <c r="C58" s="80">
        <v>6035.4</v>
      </c>
      <c r="D58" s="69">
        <f t="shared" si="1"/>
        <v>15.647547762691561</v>
      </c>
      <c r="E58" s="91"/>
    </row>
    <row r="59" spans="1:5" ht="14.25">
      <c r="A59" s="89" t="s">
        <v>45</v>
      </c>
      <c r="B59" s="80">
        <v>190.9</v>
      </c>
      <c r="C59" s="80">
        <v>80.6</v>
      </c>
      <c r="D59" s="69">
        <f t="shared" si="1"/>
        <v>42.221058145625975</v>
      </c>
      <c r="E59" s="91"/>
    </row>
    <row r="60" spans="1:5" ht="14.25">
      <c r="A60" s="89" t="s">
        <v>35</v>
      </c>
      <c r="B60" s="80">
        <f>175095.2+11210.1</f>
        <v>186305.30000000002</v>
      </c>
      <c r="C60" s="80">
        <v>39349</v>
      </c>
      <c r="D60" s="69">
        <f t="shared" si="1"/>
        <v>21.120708857987395</v>
      </c>
      <c r="E60" s="91"/>
    </row>
    <row r="61" spans="1:5" ht="25.5">
      <c r="A61" s="89" t="s">
        <v>36</v>
      </c>
      <c r="B61" s="92">
        <v>8701</v>
      </c>
      <c r="C61" s="92">
        <v>2189</v>
      </c>
      <c r="D61" s="69">
        <f t="shared" si="1"/>
        <v>25.158027812895067</v>
      </c>
      <c r="E61" s="91"/>
    </row>
    <row r="62" spans="1:5" ht="14.25">
      <c r="A62" s="89" t="s">
        <v>37</v>
      </c>
      <c r="B62" s="80">
        <f>10994.6+6779.2</f>
        <v>17773.8</v>
      </c>
      <c r="C62" s="80">
        <v>802.8</v>
      </c>
      <c r="D62" s="69">
        <f t="shared" si="1"/>
        <v>4.516760625189886</v>
      </c>
      <c r="E62" s="91"/>
    </row>
    <row r="63" spans="1:5" ht="14.25">
      <c r="A63" s="89" t="s">
        <v>52</v>
      </c>
      <c r="B63" s="80">
        <v>515</v>
      </c>
      <c r="C63" s="80">
        <v>47</v>
      </c>
      <c r="D63" s="69">
        <f t="shared" si="1"/>
        <v>9.12621359223301</v>
      </c>
      <c r="E63" s="91"/>
    </row>
    <row r="64" spans="1:5" ht="14.25">
      <c r="A64" s="89" t="s">
        <v>53</v>
      </c>
      <c r="B64" s="80">
        <v>1000</v>
      </c>
      <c r="C64" s="80">
        <v>437.7</v>
      </c>
      <c r="D64" s="69">
        <f t="shared" si="1"/>
        <v>43.769999999999996</v>
      </c>
      <c r="E64" s="91"/>
    </row>
    <row r="65" spans="1:5" ht="14.25">
      <c r="A65" s="89"/>
      <c r="B65" s="80"/>
      <c r="C65" s="80"/>
      <c r="D65" s="69"/>
      <c r="E65" s="91"/>
    </row>
    <row r="66" spans="1:5" ht="15">
      <c r="A66" s="81" t="s">
        <v>38</v>
      </c>
      <c r="B66" s="82">
        <f>SUM(B55:B65)</f>
        <v>280649.7</v>
      </c>
      <c r="C66" s="82">
        <f>SUM(C55:C65)</f>
        <v>54165.4</v>
      </c>
      <c r="D66" s="68">
        <f t="shared" si="1"/>
        <v>19.300002814897006</v>
      </c>
      <c r="E66" s="91"/>
    </row>
    <row r="67" spans="1:4" ht="14.25">
      <c r="A67" s="101"/>
      <c r="B67" s="101"/>
      <c r="C67" s="83"/>
      <c r="D67" s="69"/>
    </row>
    <row r="68" spans="1:4" ht="14.25">
      <c r="A68" s="90" t="s">
        <v>39</v>
      </c>
      <c r="B68" s="85">
        <f>+B47-B66</f>
        <v>-731.1000000000349</v>
      </c>
      <c r="C68" s="85">
        <f>+C47-C66</f>
        <v>19892.1</v>
      </c>
      <c r="D68" s="69"/>
    </row>
    <row r="69" spans="1:4" ht="12.75">
      <c r="A69" s="84"/>
      <c r="B69" s="85"/>
      <c r="C69" s="85"/>
      <c r="D69" s="85"/>
    </row>
    <row r="70" spans="1:4" ht="12.75">
      <c r="A70" s="86"/>
      <c r="B70" s="86"/>
      <c r="C70" s="83"/>
      <c r="D70" s="87"/>
    </row>
    <row r="71" spans="1:4" ht="12.75">
      <c r="A71" s="49"/>
      <c r="B71" s="49"/>
      <c r="C71" s="49"/>
      <c r="D71" s="87"/>
    </row>
    <row r="72" spans="1:4" ht="12.75">
      <c r="A72" s="49"/>
      <c r="B72" s="49"/>
      <c r="C72" s="49"/>
      <c r="D72" s="87"/>
    </row>
    <row r="73" spans="1:4" ht="12.75">
      <c r="A73" s="86"/>
      <c r="B73" s="86"/>
      <c r="C73" s="83"/>
      <c r="D73" s="87"/>
    </row>
    <row r="74" ht="14.25">
      <c r="A74" s="4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  <row r="192" ht="14.25">
      <c r="A192" s="4"/>
    </row>
    <row r="193" ht="14.25">
      <c r="A193" s="4"/>
    </row>
    <row r="194" ht="14.25">
      <c r="A194" s="4"/>
    </row>
    <row r="195" ht="14.25">
      <c r="A195" s="4"/>
    </row>
    <row r="196" ht="14.25">
      <c r="A196" s="4"/>
    </row>
    <row r="197" ht="14.25">
      <c r="A197" s="4"/>
    </row>
  </sheetData>
  <sheetProtection/>
  <mergeCells count="2">
    <mergeCell ref="A67:B67"/>
    <mergeCell ref="C6:C7"/>
  </mergeCells>
  <printOptions/>
  <pageMargins left="1.12" right="0.2" top="0.29" bottom="0.21" header="0.24" footer="0.16"/>
  <pageSetup horizontalDpi="120" verticalDpi="12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zoomScalePageLayoutView="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103"/>
      <c r="B4" s="103"/>
      <c r="C4" s="103"/>
      <c r="D4" s="103"/>
      <c r="E4" s="103"/>
      <c r="F4" s="103"/>
      <c r="G4" s="103"/>
    </row>
    <row r="5" spans="1:9" ht="15">
      <c r="A5" s="104"/>
      <c r="B5" s="104"/>
      <c r="C5" s="104"/>
      <c r="D5" s="104"/>
      <c r="E5" s="104"/>
      <c r="F5" s="104"/>
      <c r="G5" s="104"/>
      <c r="I5" s="5"/>
    </row>
    <row r="6" spans="4:6" ht="15">
      <c r="D6" s="104"/>
      <c r="E6" s="104"/>
      <c r="F6" s="104"/>
    </row>
    <row r="8" spans="1:7" ht="33.75" customHeight="1">
      <c r="A8" s="105"/>
      <c r="B8" s="105"/>
      <c r="C8" s="105"/>
      <c r="D8" s="105"/>
      <c r="E8" s="105"/>
      <c r="F8" s="105"/>
      <c r="G8" s="105"/>
    </row>
    <row r="9" spans="1:7" ht="45.75" customHeight="1">
      <c r="A9" s="105"/>
      <c r="B9" s="105"/>
      <c r="C9" s="105"/>
      <c r="D9" s="105"/>
      <c r="E9" s="105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107"/>
      <c r="B55" s="107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106"/>
      <c r="B64" s="106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sheetProtection/>
  <mergeCells count="11">
    <mergeCell ref="A64:B64"/>
    <mergeCell ref="A55:B55"/>
    <mergeCell ref="A8:A9"/>
    <mergeCell ref="A4:G4"/>
    <mergeCell ref="A5:G5"/>
    <mergeCell ref="D6:F6"/>
    <mergeCell ref="F8:G8"/>
    <mergeCell ref="B8:B9"/>
    <mergeCell ref="D8:D9"/>
    <mergeCell ref="E8:E9"/>
    <mergeCell ref="C8:C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08"/>
      <c r="B2" s="108"/>
      <c r="C2" s="108"/>
      <c r="D2" s="108"/>
      <c r="E2" s="108"/>
    </row>
    <row r="4" spans="1:6" ht="21" customHeight="1">
      <c r="A4" s="16"/>
      <c r="B4" s="17"/>
      <c r="C4" s="17"/>
      <c r="D4" s="109"/>
      <c r="E4" s="109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sheetProtection/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fin08u</cp:lastModifiedBy>
  <cp:lastPrinted>2012-04-12T07:07:07Z</cp:lastPrinted>
  <dcterms:created xsi:type="dcterms:W3CDTF">2002-08-21T11:19:18Z</dcterms:created>
  <dcterms:modified xsi:type="dcterms:W3CDTF">2012-04-12T07:07:51Z</dcterms:modified>
  <cp:category/>
  <cp:version/>
  <cp:contentType/>
  <cp:contentStatus/>
</cp:coreProperties>
</file>