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91" windowWidth="12120" windowHeight="6660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'Лист1'!$A$1:$D$70</definedName>
  </definedNames>
  <calcPr fullCalcOnLoad="1"/>
</workbook>
</file>

<file path=xl/sharedStrings.xml><?xml version="1.0" encoding="utf-8"?>
<sst xmlns="http://schemas.openxmlformats.org/spreadsheetml/2006/main" count="76" uniqueCount="68">
  <si>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</si>
  <si>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</si>
  <si>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</si>
  <si>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</si>
  <si>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</si>
  <si>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</si>
  <si>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</si>
  <si>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</si>
  <si>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</si>
  <si>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</si>
  <si>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</si>
  <si>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</si>
  <si>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</si>
  <si>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</si>
  <si>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</si>
  <si>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</si>
  <si>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</si>
  <si>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>НЕНАЛОГОВЫЕ ДОХОДЫ - ВСЕГО</t>
  </si>
  <si>
    <t>ПЛАТЕЖИ ЗА ИСПОЛЬЗОВАНИЕ ПРИРОДНЫХ РЕСУРСОВ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</si>
  <si>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</si>
  <si>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</si>
  <si>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</si>
  <si>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</si>
  <si>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</si>
  <si>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</si>
  <si>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</si>
  <si>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</si>
  <si>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</si>
  <si>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</si>
  <si>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</si>
  <si>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</si>
  <si>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</si>
  <si>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</si>
  <si>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</si>
  <si>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</si>
  <si>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</si>
  <si>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</si>
  <si>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</si>
  <si>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</si>
  <si>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</si>
  <si>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</si>
  <si>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</si>
  <si>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</si>
  <si>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</si>
  <si>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</si>
  <si>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</si>
  <si>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</si>
  <si>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</si>
  <si>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</si>
  <si>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</si>
  <si>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</si>
  <si>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</si>
  <si>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</si>
  <si>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</si>
  <si>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</si>
  <si>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трансфертов</t>
  </si>
  <si>
    <t>НАЛОГИ, СБОРЫ ЗА ПОЛЬЗОВАНИЕ ПРИР. РЕСУРСАМИ</t>
  </si>
  <si>
    <t xml:space="preserve">В МУНИЦИПАЛЬНОЙ СОБСТВЕННОСТИ </t>
  </si>
  <si>
    <t>Доходы, учитываемые в виде арендной платы за земельные участки</t>
  </si>
  <si>
    <t>Плата за негативное воздейств на окружающую среду</t>
  </si>
  <si>
    <t>Прочие безвозмездные поступления от государственных(муниципальных) организаций в бюджеты городских округов</t>
  </si>
  <si>
    <t>Поступления от денежных пожертвований негосударственными организациями в бюджеты городских округов</t>
  </si>
  <si>
    <t>на 2012 г.</t>
  </si>
  <si>
    <t xml:space="preserve">        ИСПОЛНЕНИЯ БЮДЖЕТА ГОРОДА ШУМЕРЛЯ  ЗА ЯНВАРЬ-ДЕКАБРЬ 2012 Г.</t>
  </si>
  <si>
    <t>на 01.01. 2013г.</t>
  </si>
  <si>
    <t>ДОХОДЫ ОТ ОКАЗАНИЯ ПЛАТНЫХ УСЛУГ</t>
  </si>
  <si>
    <t>Эксплуатация имущества городских округов</t>
  </si>
  <si>
    <t>на 01.01.2013г.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</si>
</sst>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5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33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169" fontId="23" fillId="0" borderId="0" xfId="0" applyNumberFormat="1" applyFont="1" applyAlignment="1" applyProtection="1">
      <alignment horizontal="right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2" xfId="0" applyFont="1" applyBorder="1" applyAlignment="1">
      <alignment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169" fontId="19" fillId="0" borderId="0" xfId="0" applyNumberFormat="1" applyFont="1" applyFill="1" applyAlignment="1" applyProtection="1">
      <alignment horizontal="right"/>
      <protection/>
    </xf>
    <xf numFmtId="169" fontId="23" fillId="0" borderId="0" xfId="0" applyNumberFormat="1" applyFont="1" applyFill="1" applyAlignment="1" applyProtection="1">
      <alignment horizontal="right"/>
      <protection/>
    </xf>
    <xf numFmtId="167" fontId="19" fillId="0" borderId="0" xfId="0" applyNumberFormat="1" applyFont="1" applyFill="1" applyAlignment="1">
      <alignment horizontal="right"/>
    </xf>
    <xf numFmtId="169" fontId="21" fillId="0" borderId="0" xfId="0" applyNumberFormat="1" applyFont="1" applyFill="1" applyAlignment="1" applyProtection="1">
      <alignment horizontal="right"/>
      <protection/>
    </xf>
    <xf numFmtId="0" fontId="23" fillId="33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center" wrapText="1"/>
      <protection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43">
      <selection activeCell="C62" sqref="C62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2539062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63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98"/>
      <c r="B5" s="103" t="s">
        <v>3</v>
      </c>
      <c r="C5" s="104" t="s">
        <v>46</v>
      </c>
      <c r="D5" s="99" t="s">
        <v>5</v>
      </c>
    </row>
    <row r="6" spans="1:4" ht="12.75">
      <c r="A6" s="58" t="s">
        <v>6</v>
      </c>
      <c r="B6" s="93" t="s">
        <v>62</v>
      </c>
      <c r="C6" s="110" t="s">
        <v>64</v>
      </c>
      <c r="D6" s="94" t="s">
        <v>7</v>
      </c>
    </row>
    <row r="7" spans="1:4" ht="13.5" thickBot="1">
      <c r="A7" s="100" t="s">
        <v>8</v>
      </c>
      <c r="B7" s="101"/>
      <c r="C7" s="111"/>
      <c r="D7" s="102" t="s">
        <v>9</v>
      </c>
    </row>
    <row r="8" spans="1:4" ht="12.75">
      <c r="A8" s="65"/>
      <c r="B8" s="66"/>
      <c r="C8" s="66"/>
      <c r="D8" s="66"/>
    </row>
    <row r="9" spans="1:4" ht="15">
      <c r="A9" s="67" t="s">
        <v>10</v>
      </c>
      <c r="B9" s="68">
        <f>+B10+B12+B16+B19+B20</f>
        <v>107696.6</v>
      </c>
      <c r="C9" s="68">
        <f>+C10+C12+C16+C19+C20</f>
        <v>109050.09999999999</v>
      </c>
      <c r="D9" s="68">
        <f>+C9/B9*100</f>
        <v>101.25677133725668</v>
      </c>
    </row>
    <row r="10" spans="1:4" ht="14.25">
      <c r="A10" s="70" t="s">
        <v>11</v>
      </c>
      <c r="B10" s="71">
        <f>(+B11)</f>
        <v>61985</v>
      </c>
      <c r="C10" s="71">
        <f>(+C11)</f>
        <v>63334</v>
      </c>
      <c r="D10" s="69">
        <f>+C10/B10*100</f>
        <v>102.17633298378641</v>
      </c>
    </row>
    <row r="11" spans="1:4" ht="14.25">
      <c r="A11" s="70" t="s">
        <v>12</v>
      </c>
      <c r="B11" s="71">
        <v>61985</v>
      </c>
      <c r="C11" s="71">
        <v>63334</v>
      </c>
      <c r="D11" s="69">
        <f>+C11/B11*100</f>
        <v>102.17633298378641</v>
      </c>
    </row>
    <row r="12" spans="1:4" s="6" customFormat="1" ht="15">
      <c r="A12" s="70" t="s">
        <v>13</v>
      </c>
      <c r="B12" s="71">
        <f>+B14+B15</f>
        <v>25433</v>
      </c>
      <c r="C12" s="71">
        <f>C14+C15</f>
        <v>25535.2</v>
      </c>
      <c r="D12" s="69">
        <f>+C12/B12*100</f>
        <v>100.40184012896631</v>
      </c>
    </row>
    <row r="13" spans="1:4" ht="14.25">
      <c r="A13" s="70" t="s">
        <v>14</v>
      </c>
      <c r="B13" s="72"/>
      <c r="C13" s="72"/>
      <c r="D13" s="69"/>
    </row>
    <row r="14" spans="1:4" ht="14.25">
      <c r="A14" s="70" t="s">
        <v>15</v>
      </c>
      <c r="B14" s="71">
        <v>25400</v>
      </c>
      <c r="C14" s="71">
        <v>25501.3</v>
      </c>
      <c r="D14" s="69">
        <f>+C14/B14*100</f>
        <v>100.3988188976378</v>
      </c>
    </row>
    <row r="15" spans="1:4" ht="14.25">
      <c r="A15" s="70" t="s">
        <v>54</v>
      </c>
      <c r="B15" s="71">
        <v>33</v>
      </c>
      <c r="C15" s="71">
        <v>33.9</v>
      </c>
      <c r="D15" s="69">
        <f>+C15/B15*100</f>
        <v>102.72727272727273</v>
      </c>
    </row>
    <row r="16" spans="1:4" ht="14.25">
      <c r="A16" s="70" t="s">
        <v>37</v>
      </c>
      <c r="B16" s="71">
        <f>+B17+B18</f>
        <v>18220</v>
      </c>
      <c r="C16" s="71">
        <f>+C17+C18</f>
        <v>18216.300000000003</v>
      </c>
      <c r="D16" s="69">
        <f aca="true" t="shared" si="0" ref="D16:D49">+C16/B16*100</f>
        <v>99.97969264544459</v>
      </c>
    </row>
    <row r="17" spans="1:4" ht="14.25">
      <c r="A17" s="70" t="s">
        <v>38</v>
      </c>
      <c r="B17" s="71">
        <v>1570</v>
      </c>
      <c r="C17" s="71">
        <v>1598.4</v>
      </c>
      <c r="D17" s="69">
        <f t="shared" si="0"/>
        <v>101.80891719745225</v>
      </c>
    </row>
    <row r="18" spans="1:4" ht="14.25">
      <c r="A18" s="70" t="s">
        <v>43</v>
      </c>
      <c r="B18" s="71">
        <v>16650</v>
      </c>
      <c r="C18" s="71">
        <v>16617.9</v>
      </c>
      <c r="D18" s="69">
        <f t="shared" si="0"/>
        <v>99.80720720720721</v>
      </c>
    </row>
    <row r="19" spans="1:4" ht="14.25">
      <c r="A19" s="70" t="s">
        <v>56</v>
      </c>
      <c r="B19" s="71">
        <v>18.6</v>
      </c>
      <c r="C19" s="71">
        <v>14.9</v>
      </c>
      <c r="D19" s="69">
        <f t="shared" si="0"/>
        <v>80.10752688172043</v>
      </c>
    </row>
    <row r="20" spans="1:4" ht="14.25">
      <c r="A20" s="70" t="s">
        <v>16</v>
      </c>
      <c r="B20" s="71">
        <v>2040</v>
      </c>
      <c r="C20" s="71">
        <v>1949.7</v>
      </c>
      <c r="D20" s="69">
        <f t="shared" si="0"/>
        <v>95.57352941176471</v>
      </c>
    </row>
    <row r="21" spans="1:4" ht="15">
      <c r="A21" s="67" t="s">
        <v>17</v>
      </c>
      <c r="B21" s="68">
        <f>B23+B28+B30+B33+B36+B37</f>
        <v>30391.4</v>
      </c>
      <c r="C21" s="68">
        <f>(C23+C28+C30+C36+C37+C33)</f>
        <v>30729.5</v>
      </c>
      <c r="D21" s="68">
        <f t="shared" si="0"/>
        <v>101.11248576900043</v>
      </c>
    </row>
    <row r="22" spans="1:4" ht="14.25">
      <c r="A22" s="70" t="s">
        <v>39</v>
      </c>
      <c r="B22" s="71"/>
      <c r="C22" s="71"/>
      <c r="D22" s="69"/>
    </row>
    <row r="23" spans="1:4" ht="14.25">
      <c r="A23" s="70" t="s">
        <v>57</v>
      </c>
      <c r="B23" s="71">
        <f>+B25+B26+B27</f>
        <v>9635</v>
      </c>
      <c r="C23" s="71">
        <f>C25+C26+C27</f>
        <v>9909.199999999999</v>
      </c>
      <c r="D23" s="69">
        <f t="shared" si="0"/>
        <v>102.84587441619095</v>
      </c>
    </row>
    <row r="24" spans="1:4" ht="38.25" hidden="1">
      <c r="A24" s="87" t="s">
        <v>42</v>
      </c>
      <c r="B24" s="71"/>
      <c r="C24" s="71"/>
      <c r="D24" s="69" t="e">
        <f t="shared" si="0"/>
        <v>#DIV/0!</v>
      </c>
    </row>
    <row r="25" spans="1:4" ht="14.25">
      <c r="A25" s="70" t="s">
        <v>58</v>
      </c>
      <c r="B25" s="71">
        <v>6870</v>
      </c>
      <c r="C25" s="71">
        <v>7147.4</v>
      </c>
      <c r="D25" s="69">
        <f t="shared" si="0"/>
        <v>104.03784570596797</v>
      </c>
    </row>
    <row r="26" spans="1:4" ht="14.25">
      <c r="A26" s="70" t="s">
        <v>44</v>
      </c>
      <c r="B26" s="71">
        <v>2635</v>
      </c>
      <c r="C26" s="71">
        <v>2649.9</v>
      </c>
      <c r="D26" s="69">
        <f t="shared" si="0"/>
        <v>100.56546489563567</v>
      </c>
    </row>
    <row r="27" spans="1:4" ht="14.25">
      <c r="A27" s="70" t="s">
        <v>45</v>
      </c>
      <c r="B27" s="71">
        <v>130</v>
      </c>
      <c r="C27" s="71">
        <v>111.9</v>
      </c>
      <c r="D27" s="69">
        <f>+C27/B27*100</f>
        <v>86.07692307692308</v>
      </c>
    </row>
    <row r="28" spans="1:4" ht="14.25">
      <c r="A28" s="70" t="s">
        <v>18</v>
      </c>
      <c r="B28" s="71">
        <f>+B29</f>
        <v>1560</v>
      </c>
      <c r="C28" s="71">
        <f>+C29</f>
        <v>1641.7</v>
      </c>
      <c r="D28" s="69">
        <f t="shared" si="0"/>
        <v>105.2371794871795</v>
      </c>
    </row>
    <row r="29" spans="1:4" ht="14.25">
      <c r="A29" s="70" t="s">
        <v>59</v>
      </c>
      <c r="B29" s="71">
        <v>1560</v>
      </c>
      <c r="C29" s="71">
        <v>1641.7</v>
      </c>
      <c r="D29" s="69">
        <f t="shared" si="0"/>
        <v>105.2371794871795</v>
      </c>
    </row>
    <row r="30" spans="1:4" ht="14.25">
      <c r="A30" s="70" t="s">
        <v>65</v>
      </c>
      <c r="B30" s="71">
        <f>B31</f>
        <v>50</v>
      </c>
      <c r="C30" s="71">
        <f>C31</f>
        <v>58.3</v>
      </c>
      <c r="D30" s="69">
        <f t="shared" si="0"/>
        <v>116.6</v>
      </c>
    </row>
    <row r="31" spans="1:4" ht="14.25">
      <c r="A31" s="70" t="s">
        <v>66</v>
      </c>
      <c r="B31" s="71">
        <v>50</v>
      </c>
      <c r="C31" s="71">
        <v>58.3</v>
      </c>
      <c r="D31" s="69">
        <f t="shared" si="0"/>
        <v>116.6</v>
      </c>
    </row>
    <row r="32" spans="1:4" ht="14.25">
      <c r="A32" s="70" t="s">
        <v>19</v>
      </c>
      <c r="B32" s="71"/>
      <c r="C32" s="71"/>
      <c r="D32" s="69"/>
    </row>
    <row r="33" spans="1:4" ht="14.25">
      <c r="A33" s="70" t="s">
        <v>20</v>
      </c>
      <c r="B33" s="71">
        <f>B34+B35</f>
        <v>16205</v>
      </c>
      <c r="C33" s="71">
        <f>C34+C35</f>
        <v>16085.1</v>
      </c>
      <c r="D33" s="69">
        <f t="shared" si="0"/>
        <v>99.26010490589324</v>
      </c>
    </row>
    <row r="34" spans="1:4" ht="14.25">
      <c r="A34" s="70" t="s">
        <v>49</v>
      </c>
      <c r="B34" s="71">
        <v>14100</v>
      </c>
      <c r="C34" s="71">
        <v>13993.6</v>
      </c>
      <c r="D34" s="69">
        <f t="shared" si="0"/>
        <v>99.24539007092199</v>
      </c>
    </row>
    <row r="35" spans="1:4" ht="14.25">
      <c r="A35" s="70" t="s">
        <v>50</v>
      </c>
      <c r="B35" s="71">
        <v>2105</v>
      </c>
      <c r="C35" s="71">
        <v>2091.5</v>
      </c>
      <c r="D35" s="69">
        <f t="shared" si="0"/>
        <v>99.35866983372922</v>
      </c>
    </row>
    <row r="36" spans="1:4" ht="14.25">
      <c r="A36" s="70" t="s">
        <v>21</v>
      </c>
      <c r="B36" s="71">
        <v>2760</v>
      </c>
      <c r="C36" s="71">
        <v>2853.6</v>
      </c>
      <c r="D36" s="69">
        <f t="shared" si="0"/>
        <v>103.39130434782608</v>
      </c>
    </row>
    <row r="37" spans="1:4" ht="14.25">
      <c r="A37" s="70" t="s">
        <v>22</v>
      </c>
      <c r="B37" s="71">
        <v>181.4</v>
      </c>
      <c r="C37" s="71">
        <v>181.6</v>
      </c>
      <c r="D37" s="69">
        <f t="shared" si="0"/>
        <v>100.11025358324146</v>
      </c>
    </row>
    <row r="38" spans="1:4" ht="15">
      <c r="A38" s="73" t="s">
        <v>23</v>
      </c>
      <c r="B38" s="95">
        <f>B41+B42+B43+B44+B45+B46+B47</f>
        <v>278345.69999999995</v>
      </c>
      <c r="C38" s="106">
        <f>C41+C42+C43+C44+C45+C46+C47</f>
        <v>276654.60000000003</v>
      </c>
      <c r="D38" s="68">
        <f t="shared" si="0"/>
        <v>99.3924461559852</v>
      </c>
    </row>
    <row r="39" spans="1:4" ht="15">
      <c r="A39" s="73" t="s">
        <v>23</v>
      </c>
      <c r="B39" s="76"/>
      <c r="C39" s="107"/>
      <c r="D39" s="69"/>
    </row>
    <row r="40" spans="1:4" ht="15">
      <c r="A40" s="73" t="s">
        <v>24</v>
      </c>
      <c r="B40" s="68">
        <f>+B41+B42+B43+B44</f>
        <v>279191.39999999997</v>
      </c>
      <c r="C40" s="108">
        <f>+C41+C42+C43+C44</f>
        <v>277482.80000000005</v>
      </c>
      <c r="D40" s="68">
        <f t="shared" si="0"/>
        <v>99.38801839884755</v>
      </c>
    </row>
    <row r="41" spans="1:4" ht="14.25">
      <c r="A41" s="74" t="s">
        <v>25</v>
      </c>
      <c r="B41" s="71">
        <v>37724.7</v>
      </c>
      <c r="C41" s="105">
        <v>37724.7</v>
      </c>
      <c r="D41" s="69">
        <f t="shared" si="0"/>
        <v>100</v>
      </c>
    </row>
    <row r="42" spans="1:4" ht="14.25">
      <c r="A42" s="74" t="s">
        <v>52</v>
      </c>
      <c r="B42" s="71">
        <v>144645.4</v>
      </c>
      <c r="C42" s="105">
        <v>143049</v>
      </c>
      <c r="D42" s="69">
        <f t="shared" si="0"/>
        <v>98.89633545207798</v>
      </c>
    </row>
    <row r="43" spans="1:4" ht="14.25">
      <c r="A43" s="92" t="s">
        <v>51</v>
      </c>
      <c r="B43" s="71">
        <v>89982.1</v>
      </c>
      <c r="C43" s="105">
        <v>89982.1</v>
      </c>
      <c r="D43" s="69">
        <f t="shared" si="0"/>
        <v>100</v>
      </c>
    </row>
    <row r="44" spans="1:4" ht="14.25">
      <c r="A44" s="92" t="s">
        <v>53</v>
      </c>
      <c r="B44" s="71">
        <v>6839.2</v>
      </c>
      <c r="C44" s="105">
        <v>6727</v>
      </c>
      <c r="D44" s="69">
        <f t="shared" si="0"/>
        <v>98.35945724646157</v>
      </c>
    </row>
    <row r="45" spans="1:4" ht="38.25">
      <c r="A45" s="97" t="s">
        <v>60</v>
      </c>
      <c r="B45" s="71">
        <v>51.2</v>
      </c>
      <c r="C45" s="105">
        <v>51.2</v>
      </c>
      <c r="D45" s="69">
        <f t="shared" si="0"/>
        <v>100</v>
      </c>
    </row>
    <row r="46" spans="1:4" ht="38.25">
      <c r="A46" s="97" t="s">
        <v>61</v>
      </c>
      <c r="B46" s="71">
        <v>387.6</v>
      </c>
      <c r="C46" s="105">
        <v>405.1</v>
      </c>
      <c r="D46" s="69">
        <f t="shared" si="0"/>
        <v>104.51496388028896</v>
      </c>
    </row>
    <row r="47" spans="1:4" ht="14.25">
      <c r="A47" s="92" t="s">
        <v>55</v>
      </c>
      <c r="B47" s="71">
        <v>-1284.5</v>
      </c>
      <c r="C47" s="105">
        <v>-1284.5</v>
      </c>
      <c r="D47" s="69">
        <f t="shared" si="0"/>
        <v>100</v>
      </c>
    </row>
    <row r="48" spans="1:5" ht="15">
      <c r="A48" s="75" t="s">
        <v>26</v>
      </c>
      <c r="B48" s="68">
        <f>+B49+B38</f>
        <v>416433.69999999995</v>
      </c>
      <c r="C48" s="108">
        <f>+C49+C38</f>
        <v>416434.2</v>
      </c>
      <c r="D48" s="68">
        <f t="shared" si="0"/>
        <v>100.00012006713195</v>
      </c>
      <c r="E48" s="90"/>
    </row>
    <row r="49" spans="1:4" ht="14.25">
      <c r="A49" s="74" t="s">
        <v>40</v>
      </c>
      <c r="B49" s="76">
        <f>+B9+B21</f>
        <v>138088</v>
      </c>
      <c r="C49" s="76">
        <f>+C9+C21</f>
        <v>139779.59999999998</v>
      </c>
      <c r="D49" s="69">
        <f t="shared" si="0"/>
        <v>101.22501593186952</v>
      </c>
    </row>
    <row r="50" spans="1:4" ht="12.75">
      <c r="A50" s="49"/>
      <c r="B50" s="49"/>
      <c r="C50" s="49"/>
      <c r="D50" s="71"/>
    </row>
    <row r="51" spans="1:4" ht="12.75">
      <c r="A51" s="54"/>
      <c r="B51" s="55" t="s">
        <v>3</v>
      </c>
      <c r="C51" s="56" t="s">
        <v>4</v>
      </c>
      <c r="D51" s="57" t="s">
        <v>5</v>
      </c>
    </row>
    <row r="52" spans="1:4" ht="12.75" customHeight="1">
      <c r="A52" s="58" t="s">
        <v>6</v>
      </c>
      <c r="B52" s="59" t="s">
        <v>62</v>
      </c>
      <c r="C52" s="96" t="s">
        <v>67</v>
      </c>
      <c r="D52" s="60" t="s">
        <v>7</v>
      </c>
    </row>
    <row r="53" spans="1:4" ht="12.75">
      <c r="A53" s="58" t="s">
        <v>8</v>
      </c>
      <c r="B53" s="59"/>
      <c r="C53" s="96"/>
      <c r="D53" s="60" t="s">
        <v>9</v>
      </c>
    </row>
    <row r="54" spans="1:4" ht="12.75">
      <c r="A54" s="61"/>
      <c r="B54" s="62"/>
      <c r="C54" s="63"/>
      <c r="D54" s="64"/>
    </row>
    <row r="55" spans="1:4" ht="15.75">
      <c r="A55" s="77" t="s">
        <v>27</v>
      </c>
      <c r="B55" s="65"/>
      <c r="C55" s="70"/>
      <c r="D55" s="70"/>
    </row>
    <row r="56" spans="1:5" ht="14.25">
      <c r="A56" s="88" t="s">
        <v>28</v>
      </c>
      <c r="B56" s="78">
        <v>22216.6</v>
      </c>
      <c r="C56" s="78">
        <v>21629.3</v>
      </c>
      <c r="D56" s="69">
        <f aca="true" t="shared" si="1" ref="D56:D67">+C56/B56*100</f>
        <v>97.356481189741</v>
      </c>
      <c r="E56" s="90"/>
    </row>
    <row r="57" spans="1:5" ht="15.75" customHeight="1">
      <c r="A57" s="88" t="s">
        <v>29</v>
      </c>
      <c r="B57" s="79">
        <v>2123.5</v>
      </c>
      <c r="C57" s="79">
        <v>2120.8</v>
      </c>
      <c r="D57" s="69">
        <f t="shared" si="1"/>
        <v>99.87285142453497</v>
      </c>
      <c r="E57" s="90"/>
    </row>
    <row r="58" spans="1:5" ht="14.25">
      <c r="A58" s="88" t="s">
        <v>30</v>
      </c>
      <c r="B58" s="79">
        <v>39322.1</v>
      </c>
      <c r="C58" s="79">
        <v>24209.1</v>
      </c>
      <c r="D58" s="69">
        <f t="shared" si="1"/>
        <v>61.566142194847174</v>
      </c>
      <c r="E58" s="90"/>
    </row>
    <row r="59" spans="1:5" ht="14.25">
      <c r="A59" s="88" t="s">
        <v>31</v>
      </c>
      <c r="B59" s="79">
        <v>103975.6</v>
      </c>
      <c r="C59" s="79">
        <v>82603.6</v>
      </c>
      <c r="D59" s="69">
        <f t="shared" si="1"/>
        <v>79.44517752241872</v>
      </c>
      <c r="E59" s="90"/>
    </row>
    <row r="60" spans="1:5" ht="14.25">
      <c r="A60" s="88" t="s">
        <v>41</v>
      </c>
      <c r="B60" s="79">
        <v>155.9</v>
      </c>
      <c r="C60" s="79">
        <v>155.9</v>
      </c>
      <c r="D60" s="69">
        <f t="shared" si="1"/>
        <v>100</v>
      </c>
      <c r="E60" s="90"/>
    </row>
    <row r="61" spans="1:5" ht="14.25">
      <c r="A61" s="88" t="s">
        <v>32</v>
      </c>
      <c r="B61" s="79">
        <v>229817.7</v>
      </c>
      <c r="C61" s="79">
        <v>228332.9</v>
      </c>
      <c r="D61" s="69">
        <f t="shared" si="1"/>
        <v>99.35392269611957</v>
      </c>
      <c r="E61" s="90"/>
    </row>
    <row r="62" spans="1:5" ht="25.5">
      <c r="A62" s="88" t="s">
        <v>33</v>
      </c>
      <c r="B62" s="91">
        <v>9924.8</v>
      </c>
      <c r="C62" s="91">
        <v>9898.6</v>
      </c>
      <c r="D62" s="69">
        <f t="shared" si="1"/>
        <v>99.73601483153314</v>
      </c>
      <c r="E62" s="90"/>
    </row>
    <row r="63" spans="1:5" ht="14.25">
      <c r="A63" s="88" t="s">
        <v>34</v>
      </c>
      <c r="B63" s="79">
        <v>19737.5</v>
      </c>
      <c r="C63" s="79">
        <v>13620.8</v>
      </c>
      <c r="D63" s="69">
        <f t="shared" si="1"/>
        <v>69.00975300823305</v>
      </c>
      <c r="E63" s="90"/>
    </row>
    <row r="64" spans="1:5" ht="14.25">
      <c r="A64" s="88" t="s">
        <v>47</v>
      </c>
      <c r="B64" s="79">
        <v>326.2</v>
      </c>
      <c r="C64" s="79">
        <v>317.9</v>
      </c>
      <c r="D64" s="69">
        <f t="shared" si="1"/>
        <v>97.45554874310238</v>
      </c>
      <c r="E64" s="90"/>
    </row>
    <row r="65" spans="1:5" ht="14.25">
      <c r="A65" s="88" t="s">
        <v>48</v>
      </c>
      <c r="B65" s="79">
        <v>1553.4</v>
      </c>
      <c r="C65" s="79">
        <v>1544.2</v>
      </c>
      <c r="D65" s="69">
        <f t="shared" si="1"/>
        <v>99.40775074031157</v>
      </c>
      <c r="E65" s="90"/>
    </row>
    <row r="66" spans="1:5" ht="14.25">
      <c r="A66" s="88"/>
      <c r="B66" s="79"/>
      <c r="C66" s="79"/>
      <c r="D66" s="69"/>
      <c r="E66" s="90"/>
    </row>
    <row r="67" spans="1:5" ht="15">
      <c r="A67" s="80" t="s">
        <v>35</v>
      </c>
      <c r="B67" s="81">
        <f>SUM(B56:B66)</f>
        <v>429153.30000000005</v>
      </c>
      <c r="C67" s="81">
        <f>SUM(C56:C66)</f>
        <v>384433.1</v>
      </c>
      <c r="D67" s="68">
        <f t="shared" si="1"/>
        <v>89.57943466821762</v>
      </c>
      <c r="E67" s="90"/>
    </row>
    <row r="68" spans="1:4" ht="14.25">
      <c r="A68" s="109"/>
      <c r="B68" s="109"/>
      <c r="C68" s="82"/>
      <c r="D68" s="69"/>
    </row>
    <row r="69" spans="1:4" ht="14.25">
      <c r="A69" s="89" t="s">
        <v>36</v>
      </c>
      <c r="B69" s="84">
        <f>+B48-B67</f>
        <v>-12719.600000000093</v>
      </c>
      <c r="C69" s="84">
        <f>+C48-C67</f>
        <v>32001.100000000035</v>
      </c>
      <c r="D69" s="69"/>
    </row>
    <row r="70" spans="1:4" ht="12.75">
      <c r="A70" s="83"/>
      <c r="B70" s="84"/>
      <c r="C70" s="84"/>
      <c r="D70" s="84"/>
    </row>
    <row r="71" spans="1:4" ht="12.75">
      <c r="A71" s="85"/>
      <c r="B71" s="85"/>
      <c r="C71" s="82"/>
      <c r="D71" s="86"/>
    </row>
    <row r="72" spans="1:4" ht="12.75">
      <c r="A72" s="49"/>
      <c r="B72" s="49"/>
      <c r="C72" s="49"/>
      <c r="D72" s="86"/>
    </row>
    <row r="73" spans="1:4" ht="12.75">
      <c r="A73" s="49"/>
      <c r="B73" s="49"/>
      <c r="C73" s="49"/>
      <c r="D73" s="86"/>
    </row>
    <row r="74" spans="1:4" ht="12.75">
      <c r="A74" s="85"/>
      <c r="B74" s="85"/>
      <c r="C74" s="82"/>
      <c r="D74" s="86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</sheetData>
  <sheetProtection/>
  <mergeCells count="2">
    <mergeCell ref="A68:B68"/>
    <mergeCell ref="C6:C7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2"/>
      <c r="B4" s="112"/>
      <c r="C4" s="112"/>
      <c r="D4" s="112"/>
      <c r="E4" s="112"/>
      <c r="F4" s="112"/>
      <c r="G4" s="112"/>
    </row>
    <row r="5" spans="1:9" ht="15">
      <c r="A5" s="113"/>
      <c r="B5" s="113"/>
      <c r="C5" s="113"/>
      <c r="D5" s="113"/>
      <c r="E5" s="113"/>
      <c r="F5" s="113"/>
      <c r="G5" s="113"/>
      <c r="I5" s="5"/>
    </row>
    <row r="6" spans="4:6" ht="15">
      <c r="D6" s="113"/>
      <c r="E6" s="113"/>
      <c r="F6" s="113"/>
    </row>
    <row r="8" spans="1:7" ht="33.75" customHeight="1">
      <c r="A8" s="114"/>
      <c r="B8" s="114"/>
      <c r="C8" s="114"/>
      <c r="D8" s="114"/>
      <c r="E8" s="114"/>
      <c r="F8" s="114"/>
      <c r="G8" s="114"/>
    </row>
    <row r="9" spans="1:7" ht="45.75" customHeight="1">
      <c r="A9" s="114"/>
      <c r="B9" s="114"/>
      <c r="C9" s="114"/>
      <c r="D9" s="114"/>
      <c r="E9" s="114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6"/>
      <c r="B55" s="116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5"/>
      <c r="B64" s="115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  <mergeCell ref="C8:C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7"/>
      <c r="B2" s="117"/>
      <c r="C2" s="117"/>
      <c r="D2" s="117"/>
      <c r="E2" s="117"/>
    </row>
    <row r="4" spans="1:6" ht="21" customHeight="1">
      <c r="A4" s="16"/>
      <c r="B4" s="17"/>
      <c r="C4" s="17"/>
      <c r="D4" s="118"/>
      <c r="E4" s="118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2012-10-15T09:09:24Z</cp:lastPrinted>
  <dcterms:created xsi:type="dcterms:W3CDTF">2002-08-21T11:19:18Z</dcterms:created>
  <dcterms:modified xsi:type="dcterms:W3CDTF">2013-01-16T04:56:19Z</dcterms:modified>
  <cp:category/>
  <cp:version/>
  <cp:contentType/>
  <cp:contentStatus/>
</cp:coreProperties>
</file>