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615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<sst xmlns="http://schemas.openxmlformats.org/spreadsheetml/2006/main" count="81" uniqueCount="67">
  <si>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</si>
  <si>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</si>
  <si>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</si>
  <si>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</si>
  <si>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</si>
  <si>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</si>
  <si>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</si>
  <si>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</si>
  <si>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</si>
  <si>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</si>
  <si>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</si>
  <si>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</si>
  <si>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</si>
  <si>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</si>
  <si>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</si>
  <si>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</si>
  <si>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</si>
  <si>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</si>
  <si>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</si>
  <si>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</si>
  <si>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</si>
  <si>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</si>
  <si>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</si>
  <si>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</si>
  <si>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</si>
  <si>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</si>
  <si>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</si>
  <si>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</si>
  <si>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</si>
  <si>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</si>
  <si>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</si>
  <si>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</si>
  <si>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</si>
  <si>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</si>
  <si>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</si>
  <si>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</si>
  <si>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</si>
  <si>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</si>
  <si>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 xml:space="preserve">           АНАЛИЗ СРАВНЕНИЯ ИСПОЛНЕНИЯ БЮДЖЕТА ГОРОДА ШУМЕРЛЯ</t>
  </si>
  <si>
    <t>Земельный налог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</si>
  <si>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</si>
  <si>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</si>
  <si>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</si>
  <si>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</si>
  <si>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</si>
  <si>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</si>
  <si>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Физическая культура и спорт</t>
  </si>
  <si>
    <t>Обслуживание муниципального долга</t>
  </si>
  <si>
    <t xml:space="preserve">  Культура, кинематография</t>
  </si>
  <si>
    <t xml:space="preserve">  Здравоохранение </t>
  </si>
  <si>
    <t>Единый сельскохозяйственный налог</t>
  </si>
  <si>
    <t>ЗАДОЛЖЕННОСТЬ И ПЕРЕРАСЧЕТЫ ПО ОТМЕНЕННЫМ НАЛОГАМ.СБОРАМ</t>
  </si>
  <si>
    <t>Иные межбюджетные трансферты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</si>
  <si>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</si>
  <si>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</si>
  <si>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</t>
  </si>
  <si>
    <t xml:space="preserve">Утверждено </t>
  </si>
  <si>
    <t>на 2011 г.</t>
  </si>
  <si>
    <t xml:space="preserve">к назначениям </t>
  </si>
  <si>
    <t>2011 г.</t>
  </si>
  <si>
    <t>Процент исполнения</t>
  </si>
  <si>
    <t>периоду прошлого года</t>
  </si>
  <si>
    <t xml:space="preserve">к соответ. периоду </t>
  </si>
  <si>
    <t>на 01.09.2010г.</t>
  </si>
  <si>
    <t>на 01.09.2011г.</t>
  </si>
  <si>
    <t>на 01.09.2010 г.</t>
  </si>
  <si>
    <t>ПО СОСТОЯНИЮ НА 01.09.2011Г.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</si>
</sst>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  <numFmt numFmtId="173" formatCode="_-* #,##0.0_р_._-;\-* #,##0.0_р_._-;_-* &quot;-&quot;?_р_._-;_-@_-"/>
  </numFmts>
  <fonts count="58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70" fontId="17" fillId="33" borderId="0" xfId="60" applyNumberFormat="1" applyFont="1" applyFill="1" applyBorder="1" applyAlignment="1" applyProtection="1">
      <alignment horizontal="right" vertical="top" shrinkToFit="1"/>
      <protection/>
    </xf>
    <xf numFmtId="170" fontId="17" fillId="33" borderId="0" xfId="0" applyNumberFormat="1" applyFont="1" applyFill="1" applyBorder="1" applyAlignment="1">
      <alignment horizontal="right" vertical="top" shrinkToFit="1"/>
    </xf>
    <xf numFmtId="171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170" fontId="17" fillId="33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33" borderId="0" xfId="0" applyFont="1" applyFill="1" applyBorder="1" applyAlignment="1">
      <alignment vertical="top" wrapText="1"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0" fontId="18" fillId="33" borderId="0" xfId="0" applyFont="1" applyFill="1" applyAlignment="1">
      <alignment wrapText="1"/>
    </xf>
    <xf numFmtId="0" fontId="20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0" borderId="14" xfId="0" applyFont="1" applyBorder="1" applyAlignment="1" applyProtection="1">
      <alignment horizontal="left"/>
      <protection/>
    </xf>
    <xf numFmtId="170" fontId="17" fillId="33" borderId="0" xfId="0" applyNumberFormat="1" applyFont="1" applyFill="1" applyBorder="1" applyAlignment="1">
      <alignment/>
    </xf>
    <xf numFmtId="0" fontId="17" fillId="0" borderId="15" xfId="0" applyFont="1" applyBorder="1" applyAlignment="1" applyProtection="1">
      <alignment horizontal="left"/>
      <protection/>
    </xf>
    <xf numFmtId="0" fontId="17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169" fontId="0" fillId="0" borderId="0" xfId="0" applyNumberFormat="1" applyBorder="1" applyAlignment="1">
      <alignment wrapText="1"/>
    </xf>
    <xf numFmtId="169" fontId="13" fillId="0" borderId="0" xfId="0" applyNumberFormat="1" applyFont="1" applyBorder="1" applyAlignment="1">
      <alignment wrapText="1"/>
    </xf>
    <xf numFmtId="0" fontId="17" fillId="0" borderId="0" xfId="0" applyFont="1" applyAlignment="1" applyProtection="1">
      <alignment horizontal="left" wrapText="1"/>
      <protection/>
    </xf>
    <xf numFmtId="169" fontId="22" fillId="0" borderId="0" xfId="0" applyNumberFormat="1" applyFont="1" applyAlignment="1" applyProtection="1">
      <alignment horizontal="right"/>
      <protection/>
    </xf>
    <xf numFmtId="170" fontId="17" fillId="33" borderId="0" xfId="0" applyNumberFormat="1" applyFont="1" applyFill="1" applyBorder="1" applyAlignment="1">
      <alignment horizontal="right" shrinkToFit="1"/>
    </xf>
    <xf numFmtId="169" fontId="18" fillId="0" borderId="0" xfId="0" applyNumberFormat="1" applyFont="1" applyAlignment="1" applyProtection="1">
      <alignment horizontal="right"/>
      <protection/>
    </xf>
    <xf numFmtId="16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right"/>
    </xf>
    <xf numFmtId="169" fontId="17" fillId="0" borderId="0" xfId="0" applyNumberFormat="1" applyFont="1" applyBorder="1" applyAlignment="1" applyProtection="1">
      <alignment horizontal="right"/>
      <protection/>
    </xf>
    <xf numFmtId="169" fontId="17" fillId="33" borderId="0" xfId="0" applyNumberFormat="1" applyFont="1" applyFill="1" applyBorder="1" applyAlignment="1" applyProtection="1">
      <alignment horizontal="right"/>
      <protection/>
    </xf>
    <xf numFmtId="169" fontId="20" fillId="0" borderId="0" xfId="0" applyNumberFormat="1" applyFont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170" fontId="17" fillId="0" borderId="0" xfId="0" applyNumberFormat="1" applyFont="1" applyFill="1" applyBorder="1" applyAlignment="1">
      <alignment horizontal="right" vertical="top" shrinkToFit="1"/>
    </xf>
    <xf numFmtId="0" fontId="17" fillId="0" borderId="16" xfId="0" applyFont="1" applyBorder="1" applyAlignment="1">
      <alignment/>
    </xf>
    <xf numFmtId="0" fontId="17" fillId="0" borderId="17" xfId="0" applyFont="1" applyBorder="1" applyAlignment="1" applyProtection="1">
      <alignment horizontal="left"/>
      <protection/>
    </xf>
    <xf numFmtId="0" fontId="17" fillId="0" borderId="18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/>
    </xf>
    <xf numFmtId="0" fontId="17" fillId="0" borderId="14" xfId="0" applyFont="1" applyBorder="1" applyAlignment="1" applyProtection="1">
      <alignment horizontal="lef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 applyProtection="1">
      <alignment horizontal="left" wrapText="1"/>
      <protection/>
    </xf>
    <xf numFmtId="0" fontId="17" fillId="0" borderId="18" xfId="0" applyFont="1" applyBorder="1" applyAlignment="1" applyProtection="1">
      <alignment horizontal="left" wrapText="1"/>
      <protection/>
    </xf>
    <xf numFmtId="0" fontId="17" fillId="0" borderId="15" xfId="0" applyFont="1" applyBorder="1" applyAlignment="1" applyProtection="1">
      <alignment horizontal="left" wrapText="1"/>
      <protection/>
    </xf>
    <xf numFmtId="0" fontId="17" fillId="0" borderId="14" xfId="0" applyFont="1" applyBorder="1" applyAlignment="1" applyProtection="1">
      <alignment horizontal="left" wrapText="1"/>
      <protection/>
    </xf>
    <xf numFmtId="170" fontId="18" fillId="33" borderId="0" xfId="0" applyNumberFormat="1" applyFont="1" applyFill="1" applyAlignment="1">
      <alignment wrapText="1"/>
    </xf>
    <xf numFmtId="173" fontId="17" fillId="33" borderId="0" xfId="0" applyNumberFormat="1" applyFont="1" applyFill="1" applyBorder="1" applyAlignment="1">
      <alignment wrapText="1"/>
    </xf>
    <xf numFmtId="169" fontId="17" fillId="34" borderId="0" xfId="0" applyNumberFormat="1" applyFont="1" applyFill="1" applyAlignment="1" applyProtection="1">
      <alignment horizontal="right"/>
      <protection/>
    </xf>
    <xf numFmtId="169" fontId="17" fillId="34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view="pageBreakPreview" zoomScaleSheetLayoutView="100" zoomScalePageLayoutView="0" workbookViewId="0" topLeftCell="B1">
      <selection activeCell="D44" sqref="D44"/>
    </sheetView>
  </sheetViews>
  <sheetFormatPr defaultColWidth="9.00390625" defaultRowHeight="12.75"/>
  <cols>
    <col min="1" max="1" width="50.375" style="3" customWidth="1"/>
    <col min="2" max="2" width="13.00390625" style="3" customWidth="1"/>
    <col min="3" max="4" width="15.125" style="1" customWidth="1"/>
    <col min="5" max="5" width="15.75390625" style="3" customWidth="1"/>
    <col min="6" max="6" width="14.7539062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113" t="s">
        <v>38</v>
      </c>
      <c r="B1" s="113"/>
      <c r="C1" s="113"/>
      <c r="D1" s="113"/>
      <c r="E1" s="113"/>
    </row>
    <row r="2" spans="1:5" ht="12.75">
      <c r="A2" s="113" t="s">
        <v>66</v>
      </c>
      <c r="B2" s="113"/>
      <c r="C2" s="113"/>
      <c r="D2" s="113"/>
      <c r="E2" s="113"/>
    </row>
    <row r="3" spans="1:5" ht="12.75">
      <c r="A3"/>
      <c r="B3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7"/>
      <c r="F4" s="11"/>
      <c r="G4" s="4"/>
      <c r="H4" s="12"/>
    </row>
    <row r="5" spans="1:6" ht="25.5">
      <c r="A5" s="97"/>
      <c r="B5" s="100" t="s">
        <v>56</v>
      </c>
      <c r="C5" s="62" t="s">
        <v>44</v>
      </c>
      <c r="D5" s="62" t="s">
        <v>44</v>
      </c>
      <c r="E5" s="49" t="s">
        <v>2</v>
      </c>
      <c r="F5" s="80" t="s">
        <v>60</v>
      </c>
    </row>
    <row r="6" spans="1:6" ht="12.75" customHeight="1">
      <c r="A6" s="98" t="s">
        <v>3</v>
      </c>
      <c r="B6" s="78" t="s">
        <v>57</v>
      </c>
      <c r="C6" s="63" t="s">
        <v>65</v>
      </c>
      <c r="D6" s="63" t="s">
        <v>64</v>
      </c>
      <c r="E6" s="78" t="s">
        <v>4</v>
      </c>
      <c r="F6" s="81" t="s">
        <v>62</v>
      </c>
    </row>
    <row r="7" spans="1:6" ht="25.5" customHeight="1">
      <c r="A7" s="98" t="s">
        <v>5</v>
      </c>
      <c r="B7" s="78"/>
      <c r="C7" s="64"/>
      <c r="D7" s="64"/>
      <c r="E7" s="78" t="s">
        <v>58</v>
      </c>
      <c r="F7" s="81" t="s">
        <v>61</v>
      </c>
    </row>
    <row r="8" spans="1:6" ht="12.75">
      <c r="A8" s="99"/>
      <c r="B8" s="101"/>
      <c r="C8" s="65"/>
      <c r="D8" s="65"/>
      <c r="E8" s="79" t="s">
        <v>59</v>
      </c>
      <c r="F8" s="82"/>
    </row>
    <row r="9" spans="1:5" ht="12.75">
      <c r="A9" s="50"/>
      <c r="B9" s="50"/>
      <c r="C9" s="51"/>
      <c r="D9" s="51"/>
      <c r="E9" s="51"/>
    </row>
    <row r="10" spans="1:6" ht="15">
      <c r="A10" s="66" t="s">
        <v>6</v>
      </c>
      <c r="B10" s="52">
        <f>+B11+B13+B17+B20+B22</f>
        <v>99958.9</v>
      </c>
      <c r="C10" s="88">
        <f>C11+C13+C17+C20+C22</f>
        <v>62973.2</v>
      </c>
      <c r="D10" s="88">
        <f>+D11+D13+D17+D20+D22</f>
        <v>67411</v>
      </c>
      <c r="E10" s="52">
        <f>D10*100/B10</f>
        <v>67.43871731281557</v>
      </c>
      <c r="F10" s="84">
        <f>D10*100/C10</f>
        <v>107.04712480864876</v>
      </c>
    </row>
    <row r="11" spans="1:6" ht="14.25">
      <c r="A11" s="60" t="s">
        <v>7</v>
      </c>
      <c r="B11" s="89">
        <f>(+B12)</f>
        <v>55000</v>
      </c>
      <c r="C11" s="89">
        <f>(+C12)</f>
        <v>32607.5</v>
      </c>
      <c r="D11" s="89">
        <f>(+D12)</f>
        <v>36530.3</v>
      </c>
      <c r="E11" s="53">
        <f aca="true" t="shared" si="0" ref="E11:E44">D11*100/B11</f>
        <v>66.41872727272728</v>
      </c>
      <c r="F11" s="103">
        <f aca="true" t="shared" si="1" ref="F11:F44">D11*100/C11</f>
        <v>112.03036111324083</v>
      </c>
    </row>
    <row r="12" spans="1:6" ht="14.25">
      <c r="A12" s="60" t="s">
        <v>8</v>
      </c>
      <c r="B12" s="89">
        <v>55000</v>
      </c>
      <c r="C12" s="89">
        <v>32607.5</v>
      </c>
      <c r="D12" s="89">
        <v>36530.3</v>
      </c>
      <c r="E12" s="53">
        <f t="shared" si="0"/>
        <v>66.41872727272728</v>
      </c>
      <c r="F12" s="103">
        <f t="shared" si="1"/>
        <v>112.03036111324083</v>
      </c>
    </row>
    <row r="13" spans="1:6" s="6" customFormat="1" ht="15">
      <c r="A13" s="60" t="s">
        <v>9</v>
      </c>
      <c r="B13" s="89">
        <f>+B15+B16</f>
        <v>21918.5</v>
      </c>
      <c r="C13" s="89">
        <f>+C15+C16</f>
        <v>15057.4</v>
      </c>
      <c r="D13" s="89">
        <f>+D15+D16</f>
        <v>16273.300000000001</v>
      </c>
      <c r="E13" s="53">
        <f t="shared" si="0"/>
        <v>74.24458790519424</v>
      </c>
      <c r="F13" s="103">
        <f t="shared" si="1"/>
        <v>108.07509928672945</v>
      </c>
    </row>
    <row r="14" spans="1:6" ht="14.25">
      <c r="A14" s="60" t="s">
        <v>10</v>
      </c>
      <c r="B14" s="90"/>
      <c r="C14" s="90"/>
      <c r="D14" s="90"/>
      <c r="E14" s="53"/>
      <c r="F14" s="103"/>
    </row>
    <row r="15" spans="1:6" ht="14.25">
      <c r="A15" s="60" t="s">
        <v>11</v>
      </c>
      <c r="B15" s="89">
        <v>21900</v>
      </c>
      <c r="C15" s="89">
        <v>15052.3</v>
      </c>
      <c r="D15" s="89">
        <v>16254.1</v>
      </c>
      <c r="E15" s="53">
        <f t="shared" si="0"/>
        <v>74.21963470319635</v>
      </c>
      <c r="F15" s="103">
        <f t="shared" si="1"/>
        <v>107.98416188888078</v>
      </c>
    </row>
    <row r="16" spans="1:6" ht="14.25">
      <c r="A16" s="60" t="s">
        <v>50</v>
      </c>
      <c r="B16" s="89">
        <v>18.5</v>
      </c>
      <c r="C16" s="89">
        <v>5.1</v>
      </c>
      <c r="D16" s="89">
        <v>19.2</v>
      </c>
      <c r="E16" s="53">
        <f t="shared" si="0"/>
        <v>103.78378378378379</v>
      </c>
      <c r="F16" s="103"/>
    </row>
    <row r="17" spans="1:6" ht="14.25">
      <c r="A17" s="60" t="s">
        <v>32</v>
      </c>
      <c r="B17" s="89">
        <f>+B18+B19</f>
        <v>14910.4</v>
      </c>
      <c r="C17" s="89">
        <f>+C18+C19</f>
        <v>10275.3</v>
      </c>
      <c r="D17" s="89">
        <f>D18+D19</f>
        <v>9222.4</v>
      </c>
      <c r="E17" s="53">
        <f t="shared" si="0"/>
        <v>61.85213005687306</v>
      </c>
      <c r="F17" s="103">
        <f t="shared" si="1"/>
        <v>89.75309723317082</v>
      </c>
    </row>
    <row r="18" spans="1:6" ht="14.25">
      <c r="A18" s="60" t="s">
        <v>33</v>
      </c>
      <c r="B18" s="89">
        <v>300</v>
      </c>
      <c r="C18" s="89">
        <v>841.9</v>
      </c>
      <c r="D18" s="89">
        <v>368.5</v>
      </c>
      <c r="E18" s="53">
        <f t="shared" si="0"/>
        <v>122.83333333333333</v>
      </c>
      <c r="F18" s="103">
        <f t="shared" si="1"/>
        <v>43.770043948212376</v>
      </c>
    </row>
    <row r="19" spans="1:6" ht="14.25">
      <c r="A19" s="60" t="s">
        <v>39</v>
      </c>
      <c r="B19" s="89">
        <v>14610.4</v>
      </c>
      <c r="C19" s="89">
        <v>9433.4</v>
      </c>
      <c r="D19" s="89">
        <v>8853.9</v>
      </c>
      <c r="E19" s="53">
        <f t="shared" si="0"/>
        <v>60.599983573345014</v>
      </c>
      <c r="F19" s="103">
        <f t="shared" si="1"/>
        <v>93.85693387325885</v>
      </c>
    </row>
    <row r="20" spans="1:6" ht="14.25">
      <c r="A20" s="60" t="s">
        <v>12</v>
      </c>
      <c r="B20" s="89">
        <v>8100</v>
      </c>
      <c r="C20" s="89">
        <v>5022.2</v>
      </c>
      <c r="D20" s="89">
        <v>5385</v>
      </c>
      <c r="E20" s="53">
        <f t="shared" si="0"/>
        <v>66.48148148148148</v>
      </c>
      <c r="F20" s="103">
        <f t="shared" si="1"/>
        <v>107.22392576958306</v>
      </c>
    </row>
    <row r="21" spans="1:6" ht="12.75" customHeight="1">
      <c r="A21" s="114" t="s">
        <v>51</v>
      </c>
      <c r="B21" s="89"/>
      <c r="C21" s="91"/>
      <c r="D21" s="91"/>
      <c r="E21" s="53"/>
      <c r="F21" s="103"/>
    </row>
    <row r="22" spans="1:6" ht="19.5" customHeight="1">
      <c r="A22" s="115"/>
      <c r="B22" s="102">
        <v>30</v>
      </c>
      <c r="C22" s="92">
        <v>10.8</v>
      </c>
      <c r="D22" s="92">
        <v>0</v>
      </c>
      <c r="E22" s="53">
        <f t="shared" si="0"/>
        <v>0</v>
      </c>
      <c r="F22" s="103">
        <f t="shared" si="1"/>
        <v>0</v>
      </c>
    </row>
    <row r="23" spans="1:6" ht="15">
      <c r="A23" s="66" t="s">
        <v>13</v>
      </c>
      <c r="B23" s="52">
        <f>(B25+B30+B34+B35+B33)</f>
        <v>56877.5</v>
      </c>
      <c r="C23" s="88">
        <f>C25+C30+C33+C34+C35</f>
        <v>19627.399999999998</v>
      </c>
      <c r="D23" s="88">
        <f>D25+D30+D33+D34+D35</f>
        <v>22652.3</v>
      </c>
      <c r="E23" s="53">
        <f t="shared" si="0"/>
        <v>39.8264691661905</v>
      </c>
      <c r="F23" s="84">
        <f t="shared" si="1"/>
        <v>115.41161845175623</v>
      </c>
    </row>
    <row r="24" spans="1:6" ht="25.5">
      <c r="A24" s="60" t="s">
        <v>34</v>
      </c>
      <c r="B24" s="89"/>
      <c r="C24" s="89"/>
      <c r="D24" s="89"/>
      <c r="E24" s="53"/>
      <c r="F24" s="103"/>
    </row>
    <row r="25" spans="1:6" ht="14.25">
      <c r="A25" s="60" t="s">
        <v>35</v>
      </c>
      <c r="B25" s="112">
        <f>B26+B27+B28+B29</f>
        <v>25729.1</v>
      </c>
      <c r="C25" s="89">
        <f>C26+C27+C28+C29</f>
        <v>7093.900000000001</v>
      </c>
      <c r="D25" s="89">
        <f>D26+D27+D28+D29</f>
        <v>6240.5</v>
      </c>
      <c r="E25" s="53">
        <f t="shared" si="0"/>
        <v>24.254637744810353</v>
      </c>
      <c r="F25" s="103">
        <f t="shared" si="1"/>
        <v>87.96994600995221</v>
      </c>
    </row>
    <row r="26" spans="1:6" ht="25.5">
      <c r="A26" s="60" t="s">
        <v>41</v>
      </c>
      <c r="B26" s="112">
        <v>21677.6</v>
      </c>
      <c r="C26" s="89">
        <v>3926</v>
      </c>
      <c r="D26" s="89">
        <v>4287.8</v>
      </c>
      <c r="E26" s="53">
        <f t="shared" si="0"/>
        <v>19.779864929697016</v>
      </c>
      <c r="F26" s="103">
        <f t="shared" si="1"/>
        <v>109.21548650025471</v>
      </c>
    </row>
    <row r="27" spans="1:6" ht="14.25">
      <c r="A27" s="60" t="s">
        <v>40</v>
      </c>
      <c r="B27" s="112">
        <v>3851.5</v>
      </c>
      <c r="C27" s="89">
        <v>3125</v>
      </c>
      <c r="D27" s="89">
        <v>1836.1</v>
      </c>
      <c r="E27" s="53">
        <f t="shared" si="0"/>
        <v>47.67233545371933</v>
      </c>
      <c r="F27" s="103">
        <f t="shared" si="1"/>
        <v>58.7552</v>
      </c>
    </row>
    <row r="28" spans="1:6" ht="14.25">
      <c r="A28" s="60" t="s">
        <v>55</v>
      </c>
      <c r="B28" s="112"/>
      <c r="C28" s="89">
        <v>1.3</v>
      </c>
      <c r="D28" s="89">
        <v>0</v>
      </c>
      <c r="E28" s="53"/>
      <c r="F28" s="103">
        <f t="shared" si="1"/>
        <v>0</v>
      </c>
    </row>
    <row r="29" spans="1:6" ht="14.25">
      <c r="A29" s="60" t="s">
        <v>42</v>
      </c>
      <c r="B29" s="112">
        <v>200</v>
      </c>
      <c r="C29" s="89">
        <v>41.6</v>
      </c>
      <c r="D29" s="89">
        <v>116.6</v>
      </c>
      <c r="E29" s="53">
        <f t="shared" si="0"/>
        <v>58.3</v>
      </c>
      <c r="F29" s="103">
        <f t="shared" si="1"/>
        <v>280.28846153846155</v>
      </c>
    </row>
    <row r="30" spans="1:6" ht="25.5">
      <c r="A30" s="60" t="s">
        <v>14</v>
      </c>
      <c r="B30" s="89">
        <f>+B31</f>
        <v>1800</v>
      </c>
      <c r="C30" s="89">
        <f>+C31</f>
        <v>1103.9</v>
      </c>
      <c r="D30" s="89">
        <f>+D31</f>
        <v>1097.7</v>
      </c>
      <c r="E30" s="53">
        <f t="shared" si="0"/>
        <v>60.983333333333334</v>
      </c>
      <c r="F30" s="103">
        <f t="shared" si="1"/>
        <v>99.4383549234532</v>
      </c>
    </row>
    <row r="31" spans="1:6" ht="14.25">
      <c r="A31" s="60" t="s">
        <v>15</v>
      </c>
      <c r="B31" s="89">
        <v>1800</v>
      </c>
      <c r="C31" s="89">
        <v>1103.9</v>
      </c>
      <c r="D31" s="89">
        <v>1097.7</v>
      </c>
      <c r="E31" s="53">
        <f t="shared" si="0"/>
        <v>60.983333333333334</v>
      </c>
      <c r="F31" s="103">
        <f t="shared" si="1"/>
        <v>99.4383549234532</v>
      </c>
    </row>
    <row r="32" spans="1:6" ht="14.25">
      <c r="A32" s="60" t="s">
        <v>16</v>
      </c>
      <c r="B32" s="89"/>
      <c r="C32" s="89"/>
      <c r="D32" s="89"/>
      <c r="E32" s="53"/>
      <c r="F32" s="103"/>
    </row>
    <row r="33" spans="1:6" ht="14.25">
      <c r="A33" s="60" t="s">
        <v>17</v>
      </c>
      <c r="B33" s="89">
        <v>25648.4</v>
      </c>
      <c r="C33" s="89">
        <v>9511.8</v>
      </c>
      <c r="D33" s="89">
        <v>13324.1</v>
      </c>
      <c r="E33" s="53">
        <f t="shared" si="0"/>
        <v>51.94904945337721</v>
      </c>
      <c r="F33" s="103">
        <f t="shared" si="1"/>
        <v>140.07969048970753</v>
      </c>
    </row>
    <row r="34" spans="1:6" ht="14.25">
      <c r="A34" s="60" t="s">
        <v>18</v>
      </c>
      <c r="B34" s="89">
        <v>3700</v>
      </c>
      <c r="C34" s="89">
        <v>1907.8</v>
      </c>
      <c r="D34" s="89">
        <v>1990</v>
      </c>
      <c r="E34" s="53">
        <f t="shared" si="0"/>
        <v>53.78378378378378</v>
      </c>
      <c r="F34" s="103">
        <f t="shared" si="1"/>
        <v>104.30862773875668</v>
      </c>
    </row>
    <row r="35" spans="1:6" ht="14.25">
      <c r="A35" s="60" t="s">
        <v>19</v>
      </c>
      <c r="B35" s="89"/>
      <c r="C35" s="89">
        <v>10</v>
      </c>
      <c r="D35" s="89"/>
      <c r="E35" s="53"/>
      <c r="F35" s="103">
        <f t="shared" si="1"/>
        <v>0</v>
      </c>
    </row>
    <row r="36" spans="1:6" ht="15">
      <c r="A36" s="66" t="s">
        <v>53</v>
      </c>
      <c r="B36" s="52">
        <f>B39+B40++B41+B42</f>
        <v>188392.3</v>
      </c>
      <c r="C36" s="52">
        <f>C39+C40++C41+C42</f>
        <v>302109</v>
      </c>
      <c r="D36" s="93">
        <f>D38+D42</f>
        <v>85493.7</v>
      </c>
      <c r="E36" s="52">
        <f t="shared" si="0"/>
        <v>45.380676386455285</v>
      </c>
      <c r="F36" s="103">
        <f t="shared" si="1"/>
        <v>28.298958322989385</v>
      </c>
    </row>
    <row r="37" spans="1:6" ht="15">
      <c r="A37" s="67" t="s">
        <v>20</v>
      </c>
      <c r="B37" s="94"/>
      <c r="C37" s="94"/>
      <c r="D37" s="94"/>
      <c r="E37" s="52"/>
      <c r="F37" s="103"/>
    </row>
    <row r="38" spans="1:6" ht="15">
      <c r="A38" s="67" t="s">
        <v>21</v>
      </c>
      <c r="B38" s="52">
        <f>+B39+B40+B41</f>
        <v>188392.3</v>
      </c>
      <c r="C38" s="88">
        <f>C39+C40+C41</f>
        <v>302109</v>
      </c>
      <c r="D38" s="88">
        <f>+D39+D40+D41</f>
        <v>86035.5</v>
      </c>
      <c r="E38" s="52">
        <f t="shared" si="0"/>
        <v>45.66826775828949</v>
      </c>
      <c r="F38" s="103">
        <f t="shared" si="1"/>
        <v>28.478297568096284</v>
      </c>
    </row>
    <row r="39" spans="1:6" ht="14.25">
      <c r="A39" s="68" t="s">
        <v>22</v>
      </c>
      <c r="B39" s="89">
        <v>38756.2</v>
      </c>
      <c r="C39" s="89">
        <v>57586.3</v>
      </c>
      <c r="D39" s="89">
        <v>24453.5</v>
      </c>
      <c r="E39" s="53">
        <f t="shared" si="0"/>
        <v>63.095711137830854</v>
      </c>
      <c r="F39" s="103">
        <f t="shared" si="1"/>
        <v>42.46409302212505</v>
      </c>
    </row>
    <row r="40" spans="1:6" ht="14.25">
      <c r="A40" s="68" t="s">
        <v>43</v>
      </c>
      <c r="B40" s="89">
        <v>128043.4</v>
      </c>
      <c r="C40" s="89">
        <v>242222.6</v>
      </c>
      <c r="D40" s="89">
        <v>61107.4</v>
      </c>
      <c r="E40" s="53">
        <f t="shared" si="0"/>
        <v>47.72397483978089</v>
      </c>
      <c r="F40" s="103">
        <f t="shared" si="1"/>
        <v>25.227786341984604</v>
      </c>
    </row>
    <row r="41" spans="1:6" ht="14.25">
      <c r="A41" s="85" t="s">
        <v>52</v>
      </c>
      <c r="B41" s="89">
        <v>21592.7</v>
      </c>
      <c r="C41" s="111">
        <v>2300.1</v>
      </c>
      <c r="D41" s="89">
        <v>474.6</v>
      </c>
      <c r="E41" s="53">
        <f t="shared" si="0"/>
        <v>2.1979650530040242</v>
      </c>
      <c r="F41" s="103">
        <f t="shared" si="1"/>
        <v>20.63388548323986</v>
      </c>
    </row>
    <row r="42" spans="1:6" ht="38.25">
      <c r="A42" s="85" t="s">
        <v>54</v>
      </c>
      <c r="B42" s="89"/>
      <c r="C42" s="86"/>
      <c r="D42" s="89">
        <v>-541.8</v>
      </c>
      <c r="E42" s="53"/>
      <c r="F42" s="103"/>
    </row>
    <row r="43" spans="1:6" ht="15">
      <c r="A43" s="69" t="s">
        <v>23</v>
      </c>
      <c r="B43" s="52">
        <f>+B44+B38</f>
        <v>345228.69999999995</v>
      </c>
      <c r="C43" s="52">
        <f>C44+C38</f>
        <v>384709.6</v>
      </c>
      <c r="D43" s="88">
        <f>(D10+D23+D36)</f>
        <v>175557</v>
      </c>
      <c r="E43" s="52">
        <f t="shared" si="0"/>
        <v>50.8523769895145</v>
      </c>
      <c r="F43" s="103">
        <f t="shared" si="1"/>
        <v>45.63364158315779</v>
      </c>
    </row>
    <row r="44" spans="1:6" ht="14.25">
      <c r="A44" s="68" t="s">
        <v>36</v>
      </c>
      <c r="B44" s="94">
        <f>+B10+B23</f>
        <v>156836.4</v>
      </c>
      <c r="C44" s="95">
        <f>+C10+C23</f>
        <v>82600.59999999999</v>
      </c>
      <c r="D44" s="94">
        <f>+D10+D23</f>
        <v>90063.3</v>
      </c>
      <c r="E44" s="53">
        <f t="shared" si="0"/>
        <v>57.42499827846087</v>
      </c>
      <c r="F44" s="103">
        <f t="shared" si="1"/>
        <v>109.03468013549539</v>
      </c>
    </row>
    <row r="45" spans="1:6" ht="14.25">
      <c r="A45" s="70"/>
      <c r="B45" s="70"/>
      <c r="C45" s="47"/>
      <c r="D45" s="47"/>
      <c r="E45" s="53"/>
      <c r="F45" s="103"/>
    </row>
    <row r="46" spans="1:6" ht="25.5">
      <c r="A46" s="104"/>
      <c r="B46" s="100" t="s">
        <v>56</v>
      </c>
      <c r="C46" s="49" t="s">
        <v>1</v>
      </c>
      <c r="D46" s="49" t="s">
        <v>1</v>
      </c>
      <c r="E46" s="49" t="s">
        <v>2</v>
      </c>
      <c r="F46" s="80" t="s">
        <v>60</v>
      </c>
    </row>
    <row r="47" spans="1:6" ht="12.75" customHeight="1">
      <c r="A47" s="105" t="s">
        <v>3</v>
      </c>
      <c r="B47" s="78" t="s">
        <v>57</v>
      </c>
      <c r="C47" s="63" t="s">
        <v>63</v>
      </c>
      <c r="D47" s="63" t="s">
        <v>64</v>
      </c>
      <c r="E47" s="78" t="s">
        <v>4</v>
      </c>
      <c r="F47" s="81" t="s">
        <v>62</v>
      </c>
    </row>
    <row r="48" spans="1:6" ht="14.25" customHeight="1">
      <c r="A48" s="105" t="s">
        <v>5</v>
      </c>
      <c r="B48" s="107"/>
      <c r="C48" s="64"/>
      <c r="D48" s="64"/>
      <c r="E48" s="78" t="s">
        <v>58</v>
      </c>
      <c r="F48" s="81" t="s">
        <v>61</v>
      </c>
    </row>
    <row r="49" spans="1:6" ht="12.75">
      <c r="A49" s="106"/>
      <c r="B49" s="108"/>
      <c r="C49" s="76"/>
      <c r="D49" s="76"/>
      <c r="E49" s="79" t="s">
        <v>59</v>
      </c>
      <c r="F49" s="82"/>
    </row>
    <row r="50" spans="1:6" ht="15.75">
      <c r="A50" s="71" t="s">
        <v>24</v>
      </c>
      <c r="B50" s="71"/>
      <c r="C50" s="54"/>
      <c r="D50" s="54"/>
      <c r="E50" s="53"/>
      <c r="F50" s="83"/>
    </row>
    <row r="51" spans="1:6" ht="14.25">
      <c r="A51" s="61" t="s">
        <v>25</v>
      </c>
      <c r="B51" s="55">
        <v>37079.4</v>
      </c>
      <c r="C51" s="55">
        <v>25376.7</v>
      </c>
      <c r="D51" s="55">
        <v>29015</v>
      </c>
      <c r="E51" s="53">
        <f>D51/B51*100</f>
        <v>78.25099651019164</v>
      </c>
      <c r="F51" s="83">
        <f>D51/C51*100</f>
        <v>114.3371675592177</v>
      </c>
    </row>
    <row r="52" spans="1:6" ht="15.75" customHeight="1">
      <c r="A52" s="61" t="s">
        <v>26</v>
      </c>
      <c r="B52" s="56">
        <v>2074.8</v>
      </c>
      <c r="C52" s="56">
        <v>492.7</v>
      </c>
      <c r="D52" s="56">
        <v>1085.2</v>
      </c>
      <c r="E52" s="53">
        <f aca="true" t="shared" si="2" ref="E52:E63">D52/B52*100</f>
        <v>52.30383651436282</v>
      </c>
      <c r="F52" s="83">
        <f aca="true" t="shared" si="3" ref="F52:F63">D52/C52*100</f>
        <v>220.25573371219812</v>
      </c>
    </row>
    <row r="53" spans="1:6" ht="14.25">
      <c r="A53" s="61" t="s">
        <v>27</v>
      </c>
      <c r="B53" s="56">
        <v>7324</v>
      </c>
      <c r="C53" s="56">
        <v>5194.1</v>
      </c>
      <c r="D53" s="56">
        <v>170.3</v>
      </c>
      <c r="E53" s="53">
        <f t="shared" si="2"/>
        <v>2.3252321135991263</v>
      </c>
      <c r="F53" s="83">
        <f t="shared" si="3"/>
        <v>3.2787200862517087</v>
      </c>
    </row>
    <row r="54" spans="1:6" ht="14.25">
      <c r="A54" s="61" t="s">
        <v>28</v>
      </c>
      <c r="B54" s="56">
        <v>59410.2</v>
      </c>
      <c r="C54" s="56">
        <v>93983.6</v>
      </c>
      <c r="D54" s="56">
        <v>15592.5</v>
      </c>
      <c r="E54" s="53">
        <f t="shared" si="2"/>
        <v>26.245493198137694</v>
      </c>
      <c r="F54" s="83">
        <f t="shared" si="3"/>
        <v>16.590660498214582</v>
      </c>
    </row>
    <row r="55" spans="1:6" ht="14.25">
      <c r="A55" s="61" t="s">
        <v>37</v>
      </c>
      <c r="B55" s="56">
        <v>453.5</v>
      </c>
      <c r="C55" s="56">
        <v>156.9</v>
      </c>
      <c r="D55" s="56">
        <v>156.8</v>
      </c>
      <c r="E55" s="53">
        <f t="shared" si="2"/>
        <v>34.5755237045204</v>
      </c>
      <c r="F55" s="83">
        <f t="shared" si="3"/>
        <v>99.93626513702995</v>
      </c>
    </row>
    <row r="56" spans="1:6" ht="14.25">
      <c r="A56" s="61" t="s">
        <v>29</v>
      </c>
      <c r="B56" s="56">
        <v>158509.4</v>
      </c>
      <c r="C56" s="56">
        <v>86079.4</v>
      </c>
      <c r="D56" s="56">
        <v>90172.4</v>
      </c>
      <c r="E56" s="53">
        <f t="shared" si="2"/>
        <v>56.88773031757107</v>
      </c>
      <c r="F56" s="83">
        <f t="shared" si="3"/>
        <v>104.75491232513238</v>
      </c>
    </row>
    <row r="57" spans="1:6" ht="14.25">
      <c r="A57" s="61" t="s">
        <v>48</v>
      </c>
      <c r="B57" s="87">
        <v>6857.3</v>
      </c>
      <c r="C57" s="56">
        <v>5610.3</v>
      </c>
      <c r="D57" s="87">
        <v>4976.1</v>
      </c>
      <c r="E57" s="53">
        <f t="shared" si="2"/>
        <v>72.56646201857875</v>
      </c>
      <c r="F57" s="83">
        <f t="shared" si="3"/>
        <v>88.69579166889471</v>
      </c>
    </row>
    <row r="58" spans="1:6" ht="14.25">
      <c r="A58" s="61" t="s">
        <v>49</v>
      </c>
      <c r="B58" s="56">
        <v>48591</v>
      </c>
      <c r="C58" s="96">
        <v>28011.1</v>
      </c>
      <c r="D58" s="56">
        <v>18238.3</v>
      </c>
      <c r="E58" s="53">
        <f t="shared" si="2"/>
        <v>37.53431705459859</v>
      </c>
      <c r="F58" s="83">
        <f t="shared" si="3"/>
        <v>65.11097386393251</v>
      </c>
    </row>
    <row r="59" spans="1:6" ht="14.25">
      <c r="A59" s="61" t="s">
        <v>30</v>
      </c>
      <c r="B59" s="56">
        <v>31960.2</v>
      </c>
      <c r="C59" s="56">
        <v>7053</v>
      </c>
      <c r="D59" s="56">
        <v>11634.9</v>
      </c>
      <c r="E59" s="53">
        <f t="shared" si="2"/>
        <v>36.40434039837047</v>
      </c>
      <c r="F59" s="83">
        <f t="shared" si="3"/>
        <v>164.96384517226713</v>
      </c>
    </row>
    <row r="60" spans="1:6" ht="14.25">
      <c r="A60" s="61" t="s">
        <v>45</v>
      </c>
      <c r="B60" s="56"/>
      <c r="C60" s="56">
        <v>12911.6</v>
      </c>
      <c r="D60" s="56"/>
      <c r="E60" s="53"/>
      <c r="F60" s="83"/>
    </row>
    <row r="61" spans="1:6" ht="14.25">
      <c r="A61" s="61" t="s">
        <v>46</v>
      </c>
      <c r="B61" s="56">
        <v>4601</v>
      </c>
      <c r="C61" s="56">
        <v>3283.2</v>
      </c>
      <c r="D61" s="56">
        <v>2770.9</v>
      </c>
      <c r="E61" s="53">
        <f t="shared" si="2"/>
        <v>60.223864377309276</v>
      </c>
      <c r="F61" s="83">
        <f t="shared" si="3"/>
        <v>84.39632066276805</v>
      </c>
    </row>
    <row r="62" spans="1:6" ht="14.25">
      <c r="A62" s="61" t="s">
        <v>47</v>
      </c>
      <c r="B62" s="56">
        <v>750</v>
      </c>
      <c r="C62" s="56"/>
      <c r="D62" s="56">
        <v>87.7</v>
      </c>
      <c r="E62" s="53">
        <f t="shared" si="2"/>
        <v>11.693333333333333</v>
      </c>
      <c r="F62" s="83"/>
    </row>
    <row r="63" spans="1:6" ht="15">
      <c r="A63" s="72" t="s">
        <v>31</v>
      </c>
      <c r="B63" s="109">
        <f>SUM(B51:B62)</f>
        <v>357610.8</v>
      </c>
      <c r="C63" s="109">
        <f>SUM(C51:C62)</f>
        <v>268152.6</v>
      </c>
      <c r="D63" s="109">
        <f>SUM(D51:D62)</f>
        <v>173900.1</v>
      </c>
      <c r="E63" s="53">
        <f t="shared" si="2"/>
        <v>48.628313238861914</v>
      </c>
      <c r="F63" s="83">
        <f t="shared" si="3"/>
        <v>64.8511705648202</v>
      </c>
    </row>
    <row r="64" spans="1:6" ht="14.25">
      <c r="A64" s="73"/>
      <c r="B64" s="73"/>
      <c r="C64" s="77"/>
      <c r="D64" s="77"/>
      <c r="E64" s="53"/>
      <c r="F64" s="83"/>
    </row>
    <row r="65" spans="1:6" ht="14.25">
      <c r="A65" s="74"/>
      <c r="B65" s="110">
        <f>B43-B63</f>
        <v>-12382.100000000035</v>
      </c>
      <c r="C65" s="110">
        <f>C43-C63</f>
        <v>116557</v>
      </c>
      <c r="D65" s="110">
        <f>D43-D63</f>
        <v>1656.8999999999942</v>
      </c>
      <c r="E65" s="53"/>
      <c r="F65" s="83"/>
    </row>
    <row r="66" spans="1:5" ht="12.75">
      <c r="A66" s="73"/>
      <c r="B66" s="73"/>
      <c r="C66" s="57"/>
      <c r="D66" s="57"/>
      <c r="E66" s="57"/>
    </row>
    <row r="67" spans="1:5" ht="12.75">
      <c r="A67" s="75"/>
      <c r="B67" s="75"/>
      <c r="C67" s="58"/>
      <c r="D67" s="58"/>
      <c r="E67" s="59"/>
    </row>
    <row r="68" spans="1:5" ht="12.75">
      <c r="A68" s="70"/>
      <c r="B68" s="70"/>
      <c r="C68" s="47"/>
      <c r="D68" s="47"/>
      <c r="E68" s="59"/>
    </row>
    <row r="69" spans="1:5" ht="12.75">
      <c r="A69" s="70"/>
      <c r="B69" s="70"/>
      <c r="C69" s="47"/>
      <c r="D69" s="47"/>
      <c r="E69" s="59"/>
    </row>
    <row r="70" spans="1:5" ht="12.75">
      <c r="A70" s="75"/>
      <c r="B70" s="75"/>
      <c r="C70" s="58"/>
      <c r="D70" s="58"/>
      <c r="E70" s="59"/>
    </row>
    <row r="71" spans="1:2" ht="14.25">
      <c r="A71" s="4"/>
      <c r="B71" s="4"/>
    </row>
    <row r="72" spans="1:2" ht="14.25">
      <c r="A72" s="4"/>
      <c r="B72" s="4"/>
    </row>
    <row r="73" spans="1:2" ht="14.25">
      <c r="A73" s="4"/>
      <c r="B73" s="4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/>
    </row>
    <row r="77" spans="1:2" ht="14.25">
      <c r="A77" s="4"/>
      <c r="B77" s="4"/>
    </row>
    <row r="78" spans="1:2" ht="14.25">
      <c r="A78" s="4"/>
      <c r="B78" s="4"/>
    </row>
    <row r="79" spans="1:2" ht="14.25">
      <c r="A79" s="4"/>
      <c r="B79" s="4"/>
    </row>
    <row r="80" spans="1:2" ht="14.25">
      <c r="A80" s="4"/>
      <c r="B80" s="4"/>
    </row>
    <row r="81" spans="1:2" ht="14.25">
      <c r="A81" s="4"/>
      <c r="B81" s="4"/>
    </row>
    <row r="82" spans="1:2" ht="14.25">
      <c r="A82" s="4"/>
      <c r="B82" s="4"/>
    </row>
    <row r="83" spans="1:2" ht="14.25">
      <c r="A83" s="4"/>
      <c r="B83" s="4"/>
    </row>
    <row r="84" spans="1:2" ht="14.25">
      <c r="A84" s="4"/>
      <c r="B84" s="4"/>
    </row>
    <row r="85" spans="1:2" ht="14.25">
      <c r="A85" s="4"/>
      <c r="B85" s="4"/>
    </row>
    <row r="86" spans="1:2" ht="14.25">
      <c r="A86" s="4"/>
      <c r="B86" s="4"/>
    </row>
    <row r="87" spans="1:2" ht="14.25">
      <c r="A87" s="4"/>
      <c r="B87" s="4"/>
    </row>
    <row r="88" spans="1:2" ht="14.25">
      <c r="A88" s="4"/>
      <c r="B88" s="4"/>
    </row>
    <row r="89" spans="1:2" ht="14.25">
      <c r="A89" s="4"/>
      <c r="B89" s="4"/>
    </row>
    <row r="90" spans="1:2" ht="14.25">
      <c r="A90" s="4"/>
      <c r="B90" s="4"/>
    </row>
    <row r="91" spans="1:2" ht="14.25">
      <c r="A91" s="4"/>
      <c r="B91" s="4"/>
    </row>
    <row r="92" spans="1:2" ht="14.25">
      <c r="A92" s="4"/>
      <c r="B92" s="4"/>
    </row>
    <row r="93" spans="1:2" ht="14.25">
      <c r="A93" s="4"/>
      <c r="B93" s="4"/>
    </row>
    <row r="94" spans="1:2" ht="14.25">
      <c r="A94" s="4"/>
      <c r="B94" s="4"/>
    </row>
    <row r="95" spans="1:2" ht="14.25">
      <c r="A95" s="4"/>
      <c r="B95" s="4"/>
    </row>
    <row r="96" spans="1:2" ht="14.25">
      <c r="A96" s="4"/>
      <c r="B96" s="4"/>
    </row>
    <row r="97" spans="1:2" ht="14.25">
      <c r="A97" s="4"/>
      <c r="B97" s="4"/>
    </row>
    <row r="98" spans="1:2" ht="14.25">
      <c r="A98" s="4"/>
      <c r="B98" s="4"/>
    </row>
    <row r="99" spans="1:2" ht="14.25">
      <c r="A99" s="4"/>
      <c r="B99" s="4"/>
    </row>
    <row r="100" spans="1:2" ht="14.25">
      <c r="A100" s="4"/>
      <c r="B100" s="4"/>
    </row>
    <row r="101" spans="1:2" ht="14.25">
      <c r="A101" s="4"/>
      <c r="B101" s="4"/>
    </row>
    <row r="102" spans="1:2" ht="14.25">
      <c r="A102" s="4"/>
      <c r="B102" s="4"/>
    </row>
    <row r="103" spans="1:2" ht="14.25">
      <c r="A103" s="4"/>
      <c r="B103" s="4"/>
    </row>
    <row r="104" spans="1:2" ht="14.25">
      <c r="A104" s="4"/>
      <c r="B104" s="4"/>
    </row>
    <row r="105" spans="1:2" ht="14.25">
      <c r="A105" s="4"/>
      <c r="B105" s="4"/>
    </row>
    <row r="106" spans="1:2" ht="14.25">
      <c r="A106" s="4"/>
      <c r="B106" s="4"/>
    </row>
    <row r="107" spans="1:2" ht="14.25">
      <c r="A107" s="4"/>
      <c r="B107" s="4"/>
    </row>
    <row r="108" spans="1:2" ht="14.25">
      <c r="A108" s="4"/>
      <c r="B108" s="4"/>
    </row>
    <row r="109" spans="1:2" ht="14.25">
      <c r="A109" s="4"/>
      <c r="B109" s="4"/>
    </row>
    <row r="110" spans="1:2" ht="14.25">
      <c r="A110" s="4"/>
      <c r="B110" s="4"/>
    </row>
    <row r="111" spans="1:2" ht="14.25">
      <c r="A111" s="4"/>
      <c r="B111" s="4"/>
    </row>
    <row r="112" spans="1:2" ht="14.25">
      <c r="A112" s="4"/>
      <c r="B112" s="4"/>
    </row>
    <row r="113" spans="1:2" ht="14.25">
      <c r="A113" s="4"/>
      <c r="B113" s="4"/>
    </row>
    <row r="114" spans="1:2" ht="14.25">
      <c r="A114" s="4"/>
      <c r="B114" s="4"/>
    </row>
    <row r="115" spans="1:2" ht="14.25">
      <c r="A115" s="4"/>
      <c r="B115" s="4"/>
    </row>
    <row r="116" spans="1:2" ht="14.25">
      <c r="A116" s="4"/>
      <c r="B116" s="4"/>
    </row>
    <row r="117" spans="1:2" ht="14.25">
      <c r="A117" s="4"/>
      <c r="B117" s="4"/>
    </row>
    <row r="118" spans="1:2" ht="14.25">
      <c r="A118" s="4"/>
      <c r="B118" s="4"/>
    </row>
    <row r="119" spans="1:2" ht="14.25">
      <c r="A119" s="4"/>
      <c r="B119" s="4"/>
    </row>
    <row r="120" spans="1:2" ht="14.25">
      <c r="A120" s="4"/>
      <c r="B120" s="4"/>
    </row>
    <row r="121" spans="1:2" ht="14.25">
      <c r="A121" s="4"/>
      <c r="B121" s="4"/>
    </row>
    <row r="122" spans="1:2" ht="14.25">
      <c r="A122" s="4"/>
      <c r="B122" s="4"/>
    </row>
    <row r="123" spans="1:2" ht="14.25">
      <c r="A123" s="4"/>
      <c r="B123" s="4"/>
    </row>
    <row r="124" spans="1:2" ht="14.25">
      <c r="A124" s="4"/>
      <c r="B124" s="4"/>
    </row>
    <row r="125" spans="1:2" ht="14.25">
      <c r="A125" s="4"/>
      <c r="B125" s="4"/>
    </row>
    <row r="126" spans="1:2" ht="14.25">
      <c r="A126" s="4"/>
      <c r="B126" s="4"/>
    </row>
    <row r="127" spans="1:2" ht="14.25">
      <c r="A127" s="4"/>
      <c r="B127" s="4"/>
    </row>
    <row r="128" spans="1:2" ht="14.25">
      <c r="A128" s="4"/>
      <c r="B128" s="4"/>
    </row>
    <row r="129" spans="1:2" ht="14.25">
      <c r="A129" s="4"/>
      <c r="B129" s="4"/>
    </row>
    <row r="130" spans="1:2" ht="14.25">
      <c r="A130" s="4"/>
      <c r="B130" s="4"/>
    </row>
    <row r="131" spans="1:2" ht="14.25">
      <c r="A131" s="4"/>
      <c r="B131" s="4"/>
    </row>
    <row r="132" spans="1:2" ht="14.25">
      <c r="A132" s="4"/>
      <c r="B132" s="4"/>
    </row>
    <row r="133" spans="1:2" ht="14.25">
      <c r="A133" s="4"/>
      <c r="B133" s="4"/>
    </row>
    <row r="134" spans="1:2" ht="14.25">
      <c r="A134" s="4"/>
      <c r="B134" s="4"/>
    </row>
    <row r="135" spans="1:2" ht="14.25">
      <c r="A135" s="4"/>
      <c r="B135" s="4"/>
    </row>
    <row r="136" spans="1:2" ht="14.25">
      <c r="A136" s="4"/>
      <c r="B136" s="4"/>
    </row>
    <row r="137" spans="1:2" ht="14.25">
      <c r="A137" s="4"/>
      <c r="B137" s="4"/>
    </row>
    <row r="138" spans="1:2" ht="14.25">
      <c r="A138" s="4"/>
      <c r="B138" s="4"/>
    </row>
    <row r="139" spans="1:2" ht="14.25">
      <c r="A139" s="4"/>
      <c r="B139" s="4"/>
    </row>
    <row r="140" spans="1:2" ht="14.25">
      <c r="A140" s="4"/>
      <c r="B140" s="4"/>
    </row>
    <row r="141" spans="1:2" ht="14.25">
      <c r="A141" s="4"/>
      <c r="B141" s="4"/>
    </row>
    <row r="142" spans="1:2" ht="14.25">
      <c r="A142" s="4"/>
      <c r="B142" s="4"/>
    </row>
    <row r="143" spans="1:2" ht="14.25">
      <c r="A143" s="4"/>
      <c r="B143" s="4"/>
    </row>
    <row r="144" spans="1:2" ht="14.25">
      <c r="A144" s="4"/>
      <c r="B144" s="4"/>
    </row>
    <row r="145" spans="1:2" ht="14.25">
      <c r="A145" s="4"/>
      <c r="B145" s="4"/>
    </row>
    <row r="146" spans="1:2" ht="14.25">
      <c r="A146" s="4"/>
      <c r="B146" s="4"/>
    </row>
    <row r="147" spans="1:2" ht="14.25">
      <c r="A147" s="4"/>
      <c r="B147" s="4"/>
    </row>
    <row r="148" spans="1:2" ht="14.25">
      <c r="A148" s="4"/>
      <c r="B148" s="4"/>
    </row>
    <row r="149" spans="1:2" ht="14.25">
      <c r="A149" s="4"/>
      <c r="B149" s="4"/>
    </row>
    <row r="150" spans="1:2" ht="14.25">
      <c r="A150" s="4"/>
      <c r="B150" s="4"/>
    </row>
    <row r="151" spans="1:2" ht="14.25">
      <c r="A151" s="4"/>
      <c r="B151" s="4"/>
    </row>
    <row r="152" spans="1:2" ht="14.25">
      <c r="A152" s="4"/>
      <c r="B152" s="4"/>
    </row>
    <row r="153" spans="1:2" ht="14.25">
      <c r="A153" s="4"/>
      <c r="B153" s="4"/>
    </row>
    <row r="154" spans="1:2" ht="14.25">
      <c r="A154" s="4"/>
      <c r="B154" s="4"/>
    </row>
    <row r="155" spans="1:2" ht="14.25">
      <c r="A155" s="4"/>
      <c r="B155" s="4"/>
    </row>
    <row r="156" spans="1:2" ht="14.25">
      <c r="A156" s="4"/>
      <c r="B156" s="4"/>
    </row>
    <row r="157" spans="1:2" ht="14.25">
      <c r="A157" s="4"/>
      <c r="B157" s="4"/>
    </row>
    <row r="158" spans="1:2" ht="14.25">
      <c r="A158" s="4"/>
      <c r="B158" s="4"/>
    </row>
    <row r="159" spans="1:2" ht="14.25">
      <c r="A159" s="4"/>
      <c r="B159" s="4"/>
    </row>
    <row r="160" spans="1:2" ht="14.25">
      <c r="A160" s="4"/>
      <c r="B160" s="4"/>
    </row>
    <row r="161" spans="1:2" ht="14.25">
      <c r="A161" s="4"/>
      <c r="B161" s="4"/>
    </row>
    <row r="162" spans="1:2" ht="14.25">
      <c r="A162" s="4"/>
      <c r="B162" s="4"/>
    </row>
    <row r="163" spans="1:2" ht="14.25">
      <c r="A163" s="4"/>
      <c r="B163" s="4"/>
    </row>
    <row r="164" spans="1:2" ht="14.25">
      <c r="A164" s="4"/>
      <c r="B164" s="4"/>
    </row>
    <row r="165" spans="1:2" ht="14.25">
      <c r="A165" s="4"/>
      <c r="B165" s="4"/>
    </row>
    <row r="166" spans="1:2" ht="14.25">
      <c r="A166" s="4"/>
      <c r="B166" s="4"/>
    </row>
    <row r="167" spans="1:2" ht="14.25">
      <c r="A167" s="4"/>
      <c r="B167" s="4"/>
    </row>
    <row r="168" spans="1:2" ht="14.25">
      <c r="A168" s="4"/>
      <c r="B168" s="4"/>
    </row>
    <row r="169" spans="1:2" ht="14.25">
      <c r="A169" s="4"/>
      <c r="B169" s="4"/>
    </row>
    <row r="170" spans="1:2" ht="14.25">
      <c r="A170" s="4"/>
      <c r="B170" s="4"/>
    </row>
    <row r="171" spans="1:2" ht="14.25">
      <c r="A171" s="4"/>
      <c r="B171" s="4"/>
    </row>
    <row r="172" spans="1:2" ht="14.25">
      <c r="A172" s="4"/>
      <c r="B172" s="4"/>
    </row>
    <row r="173" spans="1:2" ht="14.25">
      <c r="A173" s="4"/>
      <c r="B173" s="4"/>
    </row>
    <row r="174" spans="1:2" ht="14.25">
      <c r="A174" s="4"/>
      <c r="B174" s="4"/>
    </row>
    <row r="175" spans="1:2" ht="14.25">
      <c r="A175" s="4"/>
      <c r="B175" s="4"/>
    </row>
    <row r="176" spans="1:2" ht="14.25">
      <c r="A176" s="4"/>
      <c r="B176" s="4"/>
    </row>
    <row r="177" spans="1:2" ht="14.25">
      <c r="A177" s="4"/>
      <c r="B177" s="4"/>
    </row>
    <row r="178" spans="1:2" ht="14.25">
      <c r="A178" s="4"/>
      <c r="B178" s="4"/>
    </row>
    <row r="179" spans="1:2" ht="14.25">
      <c r="A179" s="4"/>
      <c r="B179" s="4"/>
    </row>
    <row r="180" spans="1:2" ht="14.25">
      <c r="A180" s="4"/>
      <c r="B180" s="4"/>
    </row>
    <row r="181" spans="1:2" ht="14.25">
      <c r="A181" s="4"/>
      <c r="B181" s="4"/>
    </row>
    <row r="182" spans="1:2" ht="14.25">
      <c r="A182" s="4"/>
      <c r="B182" s="4"/>
    </row>
    <row r="183" spans="1:2" ht="14.25">
      <c r="A183" s="4"/>
      <c r="B183" s="4"/>
    </row>
    <row r="184" spans="1:2" ht="14.25">
      <c r="A184" s="4"/>
      <c r="B184" s="4"/>
    </row>
    <row r="185" spans="1:2" ht="14.25">
      <c r="A185" s="4"/>
      <c r="B185" s="4"/>
    </row>
    <row r="186" spans="1:2" ht="14.25">
      <c r="A186" s="4"/>
      <c r="B186" s="4"/>
    </row>
    <row r="187" spans="1:2" ht="14.25">
      <c r="A187" s="4"/>
      <c r="B187" s="4"/>
    </row>
    <row r="188" spans="1:2" ht="14.25">
      <c r="A188" s="4"/>
      <c r="B188" s="4"/>
    </row>
    <row r="189" spans="1:2" ht="14.25">
      <c r="A189" s="4"/>
      <c r="B189" s="4"/>
    </row>
    <row r="190" spans="1:2" ht="14.25">
      <c r="A190" s="4"/>
      <c r="B190" s="4"/>
    </row>
    <row r="191" spans="1:2" ht="14.25">
      <c r="A191" s="4"/>
      <c r="B191" s="4"/>
    </row>
    <row r="192" spans="1:2" ht="14.25">
      <c r="A192" s="4"/>
      <c r="B192" s="4"/>
    </row>
    <row r="193" spans="1:2" ht="14.25">
      <c r="A193" s="4"/>
      <c r="B193" s="4"/>
    </row>
    <row r="194" spans="1:2" ht="14.25">
      <c r="A194" s="4"/>
      <c r="B194" s="4"/>
    </row>
  </sheetData>
  <sheetProtection/>
  <mergeCells count="3">
    <mergeCell ref="A1:E1"/>
    <mergeCell ref="A2:E2"/>
    <mergeCell ref="A21:A22"/>
  </mergeCells>
  <printOptions/>
  <pageMargins left="1.12" right="0.2" top="0.29" bottom="0.21" header="0.24" footer="0.16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9"/>
      <c r="B4" s="119"/>
      <c r="C4" s="119"/>
      <c r="D4" s="119"/>
      <c r="E4" s="119"/>
      <c r="F4" s="119"/>
      <c r="G4" s="119"/>
    </row>
    <row r="5" spans="1:9" ht="15">
      <c r="A5" s="120"/>
      <c r="B5" s="120"/>
      <c r="C5" s="120"/>
      <c r="D5" s="120"/>
      <c r="E5" s="120"/>
      <c r="F5" s="120"/>
      <c r="G5" s="120"/>
      <c r="I5" s="5"/>
    </row>
    <row r="6" spans="4:6" ht="15">
      <c r="D6" s="120"/>
      <c r="E6" s="120"/>
      <c r="F6" s="120"/>
    </row>
    <row r="8" spans="1:7" ht="33.75" customHeight="1">
      <c r="A8" s="116"/>
      <c r="B8" s="116"/>
      <c r="C8" s="116"/>
      <c r="D8" s="116"/>
      <c r="E8" s="116"/>
      <c r="F8" s="116"/>
      <c r="G8" s="116"/>
    </row>
    <row r="9" spans="1:7" ht="45.75" customHeight="1">
      <c r="A9" s="116"/>
      <c r="B9" s="116"/>
      <c r="C9" s="116"/>
      <c r="D9" s="116"/>
      <c r="E9" s="116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8"/>
      <c r="B55" s="118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7"/>
      <c r="B64" s="117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21"/>
      <c r="B2" s="121"/>
      <c r="C2" s="121"/>
      <c r="D2" s="121"/>
      <c r="E2" s="121"/>
    </row>
    <row r="4" spans="1:6" ht="21" customHeight="1">
      <c r="A4" s="16"/>
      <c r="B4" s="17"/>
      <c r="C4" s="17"/>
      <c r="D4" s="122"/>
      <c r="E4" s="122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Мартанова О.Г.</cp:lastModifiedBy>
  <cp:lastPrinted>2011-08-18T11:08:35Z</cp:lastPrinted>
  <dcterms:created xsi:type="dcterms:W3CDTF">2002-08-21T11:19:18Z</dcterms:created>
  <dcterms:modified xsi:type="dcterms:W3CDTF">2011-09-12T06:31:38Z</dcterms:modified>
  <cp:category/>
  <cp:version/>
  <cp:contentType/>
  <cp:contentStatus/>
</cp:coreProperties>
</file>