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76" yWindow="5925" windowWidth="12120" windowHeight="6660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<sst xmlns="http://schemas.openxmlformats.org/spreadsheetml/2006/main" count="71" uniqueCount="63">
  <si>
    <t>АНАЛИЗ</t>
  </si>
  <si>
    <t xml:space="preserve">                                   </t>
  </si>
  <si>
    <t>тыс.руб.</t>
  </si>
  <si>
    <t>Утверждено</t>
  </si>
  <si>
    <t>Исполнено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</si>
  <si>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</si>
  <si>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</si>
  <si>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</si>
  <si>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</si>
  <si>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</si>
  <si>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</si>
  <si>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</si>
  <si>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</si>
  <si>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</si>
  <si>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</si>
  <si>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</si>
  <si>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</si>
  <si>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</si>
  <si>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</si>
  <si>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</si>
  <si>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</si>
  <si>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</si>
  <si>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</si>
  <si>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</si>
  <si>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</si>
  <si>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</si>
  <si>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</si>
  <si>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</si>
  <si>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</si>
  <si>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</si>
  <si>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</si>
  <si>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</si>
  <si>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</si>
  <si>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</si>
  <si>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</si>
  <si>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</si>
  <si>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</si>
  <si>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</si>
  <si>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</si>
  <si>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</si>
  <si>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</si>
  <si>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</si>
  <si>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</si>
  <si>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</si>
  <si>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Проценты получаемые от предоставления бюджетных кредитов внутри страны за счет средств бюджетов городских округов</t>
  </si>
  <si>
    <t>Земельный налог</t>
  </si>
  <si>
    <t>Доходы, учаемые в виде арендной платы за земельные участки</t>
  </si>
  <si>
    <t>Доходы от сдачи в аренду имущества</t>
  </si>
  <si>
    <t>Прочие доходы от использования имущества</t>
  </si>
  <si>
    <t>Поступило</t>
  </si>
  <si>
    <t>Субсидии и субвенции</t>
  </si>
  <si>
    <t>на 2011г.</t>
  </si>
  <si>
    <t>Физическая культура и спорт</t>
  </si>
  <si>
    <t>Обслуживание муниципального долга</t>
  </si>
  <si>
    <t xml:space="preserve">  Культура, кинематография </t>
  </si>
  <si>
    <t xml:space="preserve">  Здравоохранение </t>
  </si>
  <si>
    <t>Единый сельскохозяйственный налог</t>
  </si>
  <si>
    <t>Иные межбюджетные трансферты</t>
  </si>
  <si>
    <t>ИЗ БЮДЖЕТОВ ДРУГИХ УРОВНЕЙ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</si>
  <si>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</si>
  <si>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</si>
  <si>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за январь-июнь 2011г.</t>
  </si>
  <si>
    <t xml:space="preserve">                 ИСПОЛНЕНИЯ БЮДЖЕТА ГОРОДА ШУМЕРЛЯ  ЗА ЯНВАРЬ-ИЮНЬ 2011Г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</si>
</sst>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0.0000"/>
    <numFmt numFmtId="173" formatCode="_-* #,##0.0_р_._-;\-* #,##0.0_р_._-;_-* &quot;-&quot;?_р_._-;_-@_-"/>
  </numFmts>
  <fonts count="60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19" fillId="0" borderId="10" xfId="0" applyFont="1" applyBorder="1" applyAlignment="1">
      <alignment/>
    </xf>
    <xf numFmtId="0" fontId="19" fillId="0" borderId="11" xfId="0" applyFont="1" applyBorder="1" applyAlignment="1" applyProtection="1">
      <alignment horizontal="left"/>
      <protection/>
    </xf>
    <xf numFmtId="0" fontId="19" fillId="0" borderId="12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14" xfId="0" applyFont="1" applyBorder="1" applyAlignment="1" applyProtection="1">
      <alignment horizontal="left"/>
      <protection/>
    </xf>
    <xf numFmtId="0" fontId="19" fillId="0" borderId="15" xfId="0" applyFont="1" applyBorder="1" applyAlignment="1" applyProtection="1">
      <alignment horizontal="left"/>
      <protection/>
    </xf>
    <xf numFmtId="0" fontId="19" fillId="0" borderId="16" xfId="0" applyFont="1" applyBorder="1" applyAlignment="1" applyProtection="1">
      <alignment horizontal="left"/>
      <protection/>
    </xf>
    <xf numFmtId="0" fontId="19" fillId="0" borderId="17" xfId="0" applyFont="1" applyBorder="1" applyAlignment="1" applyProtection="1">
      <alignment horizontal="left"/>
      <protection/>
    </xf>
    <xf numFmtId="0" fontId="19" fillId="0" borderId="18" xfId="0" applyFont="1" applyBorder="1" applyAlignment="1" applyProtection="1">
      <alignment horizontal="left"/>
      <protection/>
    </xf>
    <xf numFmtId="0" fontId="19" fillId="0" borderId="19" xfId="0" applyFont="1" applyBorder="1" applyAlignment="1" applyProtection="1">
      <alignment horizontal="left"/>
      <protection/>
    </xf>
    <xf numFmtId="0" fontId="19" fillId="0" borderId="2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/>
      <protection/>
    </xf>
    <xf numFmtId="169" fontId="21" fillId="0" borderId="0" xfId="0" applyNumberFormat="1" applyFont="1" applyAlignment="1" applyProtection="1">
      <alignment horizontal="right"/>
      <protection/>
    </xf>
    <xf numFmtId="169" fontId="22" fillId="0" borderId="0" xfId="0" applyNumberFormat="1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169" fontId="19" fillId="0" borderId="0" xfId="0" applyNumberFormat="1" applyFont="1" applyAlignment="1" applyProtection="1">
      <alignment horizontal="right"/>
      <protection/>
    </xf>
    <xf numFmtId="169" fontId="23" fillId="33" borderId="0" xfId="0" applyNumberFormat="1" applyFont="1" applyFill="1" applyAlignment="1" applyProtection="1">
      <alignment horizontal="right"/>
      <protection/>
    </xf>
    <xf numFmtId="0" fontId="19" fillId="0" borderId="0" xfId="0" applyFont="1" applyAlignment="1">
      <alignment horizontal="right"/>
    </xf>
    <xf numFmtId="0" fontId="21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7" fontId="19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/>
    </xf>
    <xf numFmtId="170" fontId="19" fillId="33" borderId="0" xfId="60" applyNumberFormat="1" applyFont="1" applyFill="1" applyBorder="1" applyAlignment="1" applyProtection="1">
      <alignment horizontal="right" vertical="top" shrinkToFit="1"/>
      <protection/>
    </xf>
    <xf numFmtId="170" fontId="19" fillId="33" borderId="0" xfId="0" applyNumberFormat="1" applyFont="1" applyFill="1" applyBorder="1" applyAlignment="1">
      <alignment horizontal="right" vertical="top" shrinkToFit="1"/>
    </xf>
    <xf numFmtId="0" fontId="21" fillId="33" borderId="0" xfId="0" applyFont="1" applyFill="1" applyAlignment="1">
      <alignment/>
    </xf>
    <xf numFmtId="170" fontId="21" fillId="33" borderId="0" xfId="0" applyNumberFormat="1" applyFont="1" applyFill="1" applyBorder="1" applyAlignment="1">
      <alignment horizontal="right" vertical="top" shrinkToFit="1"/>
    </xf>
    <xf numFmtId="170" fontId="19" fillId="33" borderId="0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171" fontId="19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170" fontId="19" fillId="33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33" borderId="0" xfId="0" applyFont="1" applyFill="1" applyBorder="1" applyAlignment="1">
      <alignment vertical="top" wrapText="1"/>
    </xf>
    <xf numFmtId="0" fontId="19" fillId="33" borderId="0" xfId="0" applyFont="1" applyFill="1" applyBorder="1" applyAlignment="1">
      <alignment/>
    </xf>
    <xf numFmtId="167" fontId="0" fillId="0" borderId="0" xfId="0" applyNumberFormat="1" applyBorder="1" applyAlignment="1">
      <alignment wrapText="1"/>
    </xf>
    <xf numFmtId="170" fontId="19" fillId="33" borderId="0" xfId="0" applyNumberFormat="1" applyFont="1" applyFill="1" applyBorder="1" applyAlignment="1">
      <alignment horizontal="right" shrinkToFit="1"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wrapText="1"/>
      <protection/>
    </xf>
    <xf numFmtId="0" fontId="21" fillId="0" borderId="0" xfId="0" applyFont="1" applyBorder="1" applyAlignment="1" applyProtection="1">
      <alignment horizontal="left" wrapText="1"/>
      <protection/>
    </xf>
    <xf numFmtId="0" fontId="25" fillId="0" borderId="0" xfId="0" applyFont="1" applyAlignment="1">
      <alignment horizontal="left"/>
    </xf>
    <xf numFmtId="169" fontId="21" fillId="34" borderId="0" xfId="0" applyNumberFormat="1" applyFont="1" applyFill="1" applyAlignment="1" applyProtection="1">
      <alignment horizontal="right"/>
      <protection/>
    </xf>
    <xf numFmtId="169" fontId="19" fillId="34" borderId="0" xfId="0" applyNumberFormat="1" applyFont="1" applyFill="1" applyAlignment="1" applyProtection="1">
      <alignment horizontal="right"/>
      <protection/>
    </xf>
    <xf numFmtId="0" fontId="19" fillId="34" borderId="0" xfId="0" applyFont="1" applyFill="1" applyAlignment="1">
      <alignment horizontal="right"/>
    </xf>
    <xf numFmtId="169" fontId="19" fillId="33" borderId="0" xfId="0" applyNumberFormat="1" applyFont="1" applyFill="1" applyAlignment="1" applyProtection="1">
      <alignment horizontal="right"/>
      <protection/>
    </xf>
    <xf numFmtId="167" fontId="19" fillId="34" borderId="0" xfId="0" applyNumberFormat="1" applyFont="1" applyFill="1" applyAlignment="1">
      <alignment horizontal="right"/>
    </xf>
    <xf numFmtId="169" fontId="19" fillId="0" borderId="0" xfId="0" applyNumberFormat="1" applyFont="1" applyFill="1" applyAlignment="1" applyProtection="1">
      <alignment horizontal="right"/>
      <protection/>
    </xf>
    <xf numFmtId="0" fontId="24" fillId="33" borderId="0" xfId="0" applyFont="1" applyFill="1" applyBorder="1" applyAlignment="1">
      <alignment horizontal="left"/>
    </xf>
    <xf numFmtId="0" fontId="19" fillId="0" borderId="21" xfId="0" applyFont="1" applyBorder="1" applyAlignment="1" applyProtection="1">
      <alignment horizont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54.375" style="3" customWidth="1"/>
    <col min="2" max="2" width="14.00390625" style="1" customWidth="1"/>
    <col min="3" max="3" width="14.00390625" style="3" customWidth="1"/>
    <col min="4" max="4" width="14.375" style="3" customWidth="1"/>
    <col min="5" max="5" width="8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5.75">
      <c r="A1" s="47"/>
      <c r="B1" s="48" t="s">
        <v>0</v>
      </c>
      <c r="C1" s="48"/>
      <c r="D1" s="48"/>
    </row>
    <row r="2" spans="1:4" ht="15.75">
      <c r="A2" s="50" t="s">
        <v>62</v>
      </c>
      <c r="B2" s="51"/>
      <c r="C2" s="48"/>
      <c r="D2" s="48"/>
    </row>
    <row r="3" spans="1:4" ht="12.75">
      <c r="A3"/>
      <c r="B3" s="52"/>
      <c r="C3" s="52"/>
      <c r="D3" s="52"/>
    </row>
    <row r="4" spans="1:7" ht="14.25">
      <c r="A4" s="49" t="s">
        <v>1</v>
      </c>
      <c r="B4" s="49"/>
      <c r="C4" s="49"/>
      <c r="D4" s="53" t="s">
        <v>2</v>
      </c>
      <c r="E4" s="11"/>
      <c r="F4" s="4"/>
      <c r="G4" s="12"/>
    </row>
    <row r="5" spans="1:4" ht="12.75">
      <c r="A5" s="54"/>
      <c r="B5" s="55" t="s">
        <v>3</v>
      </c>
      <c r="C5" s="56" t="s">
        <v>49</v>
      </c>
      <c r="D5" s="57" t="s">
        <v>5</v>
      </c>
    </row>
    <row r="6" spans="1:4" ht="12.75">
      <c r="A6" s="58" t="s">
        <v>6</v>
      </c>
      <c r="B6" s="59" t="s">
        <v>51</v>
      </c>
      <c r="C6" s="104" t="s">
        <v>61</v>
      </c>
      <c r="D6" s="60" t="s">
        <v>7</v>
      </c>
    </row>
    <row r="7" spans="1:4" ht="12.75">
      <c r="A7" s="58" t="s">
        <v>8</v>
      </c>
      <c r="B7" s="59"/>
      <c r="C7" s="104"/>
      <c r="D7" s="60" t="s">
        <v>9</v>
      </c>
    </row>
    <row r="8" spans="1:4" ht="12.75">
      <c r="A8" s="61"/>
      <c r="B8" s="62"/>
      <c r="C8" s="63"/>
      <c r="D8" s="64"/>
    </row>
    <row r="9" spans="1:4" ht="12.75">
      <c r="A9" s="65"/>
      <c r="B9" s="66"/>
      <c r="C9" s="96"/>
      <c r="D9" s="66"/>
    </row>
    <row r="10" spans="1:4" ht="15">
      <c r="A10" s="67" t="s">
        <v>10</v>
      </c>
      <c r="B10" s="68">
        <f>+B11+B13+B17+B20+B22</f>
        <v>99843.4</v>
      </c>
      <c r="C10" s="97">
        <f>+C11+C13+C17+C20+C22</f>
        <v>48270.200000000004</v>
      </c>
      <c r="D10" s="68">
        <f>+C10/B10*100</f>
        <v>48.34590969458172</v>
      </c>
    </row>
    <row r="11" spans="1:4" ht="14.25">
      <c r="A11" s="70" t="s">
        <v>11</v>
      </c>
      <c r="B11" s="71">
        <f>(+B12)</f>
        <v>55000</v>
      </c>
      <c r="C11" s="71">
        <f>(+C12)</f>
        <v>27252.2</v>
      </c>
      <c r="D11" s="69">
        <f>+C11/B11*100</f>
        <v>49.549454545454545</v>
      </c>
    </row>
    <row r="12" spans="1:4" ht="14.25">
      <c r="A12" s="70" t="s">
        <v>12</v>
      </c>
      <c r="B12" s="71">
        <v>55000</v>
      </c>
      <c r="C12" s="98">
        <v>27252.2</v>
      </c>
      <c r="D12" s="69">
        <f>+C12/B12*100</f>
        <v>49.549454545454545</v>
      </c>
    </row>
    <row r="13" spans="1:4" s="6" customFormat="1" ht="15">
      <c r="A13" s="70" t="s">
        <v>13</v>
      </c>
      <c r="B13" s="71">
        <f>+B15+B16</f>
        <v>21903</v>
      </c>
      <c r="C13" s="98">
        <f>C15+C16</f>
        <v>10760.8</v>
      </c>
      <c r="D13" s="69">
        <f>+C13/B13*100</f>
        <v>49.129343012372736</v>
      </c>
    </row>
    <row r="14" spans="1:4" ht="14.25">
      <c r="A14" s="70" t="s">
        <v>14</v>
      </c>
      <c r="B14" s="73"/>
      <c r="C14" s="99"/>
      <c r="D14" s="69"/>
    </row>
    <row r="15" spans="1:4" ht="14.25">
      <c r="A15" s="70" t="s">
        <v>15</v>
      </c>
      <c r="B15" s="71">
        <v>21900</v>
      </c>
      <c r="C15" s="98">
        <v>10735.5</v>
      </c>
      <c r="D15" s="69">
        <f>+C15/B15*100</f>
        <v>49.02054794520548</v>
      </c>
    </row>
    <row r="16" spans="1:4" ht="14.25">
      <c r="A16" s="70" t="s">
        <v>56</v>
      </c>
      <c r="B16" s="71">
        <v>3</v>
      </c>
      <c r="C16" s="98">
        <v>25.3</v>
      </c>
      <c r="D16" s="69">
        <f>+C16/B16*100</f>
        <v>843.3333333333334</v>
      </c>
    </row>
    <row r="17" spans="1:4" ht="14.25">
      <c r="A17" s="70" t="s">
        <v>38</v>
      </c>
      <c r="B17" s="71">
        <f>+B18+B19</f>
        <v>14810.4</v>
      </c>
      <c r="C17" s="98">
        <f>+C18+C19</f>
        <v>6281.9</v>
      </c>
      <c r="D17" s="69">
        <f aca="true" t="shared" si="0" ref="D17:D44">+C17/B17*100</f>
        <v>42.41546480851294</v>
      </c>
    </row>
    <row r="18" spans="1:4" ht="14.25">
      <c r="A18" s="70" t="s">
        <v>39</v>
      </c>
      <c r="B18" s="71">
        <v>200</v>
      </c>
      <c r="C18" s="98">
        <v>256.4</v>
      </c>
      <c r="D18" s="69">
        <f t="shared" si="0"/>
        <v>128.2</v>
      </c>
    </row>
    <row r="19" spans="1:4" ht="14.25">
      <c r="A19" s="70" t="s">
        <v>45</v>
      </c>
      <c r="B19" s="71">
        <v>14610.4</v>
      </c>
      <c r="C19" s="98">
        <v>6025.5</v>
      </c>
      <c r="D19" s="69">
        <f t="shared" si="0"/>
        <v>41.2411706729453</v>
      </c>
    </row>
    <row r="20" spans="1:4" ht="14.25">
      <c r="A20" s="70" t="s">
        <v>16</v>
      </c>
      <c r="B20" s="71">
        <v>8100</v>
      </c>
      <c r="C20" s="98">
        <v>3975.3</v>
      </c>
      <c r="D20" s="69">
        <f t="shared" si="0"/>
        <v>49.07777777777778</v>
      </c>
    </row>
    <row r="21" spans="1:4" ht="14.25">
      <c r="A21" s="70" t="s">
        <v>17</v>
      </c>
      <c r="B21" s="71"/>
      <c r="C21" s="98"/>
      <c r="D21" s="69"/>
    </row>
    <row r="22" spans="1:4" ht="14.25">
      <c r="A22" s="70" t="s">
        <v>18</v>
      </c>
      <c r="B22" s="72">
        <v>30</v>
      </c>
      <c r="C22" s="100">
        <v>0</v>
      </c>
      <c r="D22" s="69"/>
    </row>
    <row r="23" spans="1:4" ht="15">
      <c r="A23" s="67" t="s">
        <v>19</v>
      </c>
      <c r="B23" s="68">
        <f>(B25+B30+B34+B35+B33)</f>
        <v>35439.4</v>
      </c>
      <c r="C23" s="97">
        <f>(C25+C30+C34+C35+C33)</f>
        <v>16022.9</v>
      </c>
      <c r="D23" s="68">
        <f t="shared" si="0"/>
        <v>45.212108557142614</v>
      </c>
    </row>
    <row r="24" spans="1:4" ht="14.25">
      <c r="A24" s="70" t="s">
        <v>40</v>
      </c>
      <c r="B24" s="71"/>
      <c r="C24" s="98"/>
      <c r="D24" s="69"/>
    </row>
    <row r="25" spans="1:4" ht="14.25">
      <c r="A25" s="70" t="s">
        <v>41</v>
      </c>
      <c r="B25" s="71">
        <f>+B27+B28+B29</f>
        <v>8300</v>
      </c>
      <c r="C25" s="98">
        <f>+C27+C28+C29</f>
        <v>4299.2</v>
      </c>
      <c r="D25" s="69">
        <f t="shared" si="0"/>
        <v>51.79759036144578</v>
      </c>
    </row>
    <row r="26" spans="1:4" ht="38.25" hidden="1">
      <c r="A26" s="88" t="s">
        <v>44</v>
      </c>
      <c r="B26" s="71"/>
      <c r="C26" s="98"/>
      <c r="D26" s="69" t="e">
        <f t="shared" si="0"/>
        <v>#DIV/0!</v>
      </c>
    </row>
    <row r="27" spans="1:4" ht="14.25">
      <c r="A27" s="70" t="s">
        <v>46</v>
      </c>
      <c r="B27" s="71">
        <v>4900</v>
      </c>
      <c r="C27" s="98">
        <v>2864.5</v>
      </c>
      <c r="D27" s="69">
        <f t="shared" si="0"/>
        <v>58.45918367346938</v>
      </c>
    </row>
    <row r="28" spans="1:4" ht="14.25">
      <c r="A28" s="70" t="s">
        <v>47</v>
      </c>
      <c r="B28" s="71">
        <v>3200</v>
      </c>
      <c r="C28" s="98">
        <v>1320.5</v>
      </c>
      <c r="D28" s="69">
        <f t="shared" si="0"/>
        <v>41.265625</v>
      </c>
    </row>
    <row r="29" spans="1:4" ht="14.25">
      <c r="A29" s="70" t="s">
        <v>48</v>
      </c>
      <c r="B29" s="71">
        <v>200</v>
      </c>
      <c r="C29" s="98">
        <v>114.2</v>
      </c>
      <c r="D29" s="69">
        <f>+C29/B29*100</f>
        <v>57.10000000000001</v>
      </c>
    </row>
    <row r="30" spans="1:4" ht="14.25">
      <c r="A30" s="70" t="s">
        <v>20</v>
      </c>
      <c r="B30" s="71">
        <f>+B31</f>
        <v>1800</v>
      </c>
      <c r="C30" s="98">
        <f>+C31</f>
        <v>766</v>
      </c>
      <c r="D30" s="69">
        <f t="shared" si="0"/>
        <v>42.55555555555556</v>
      </c>
    </row>
    <row r="31" spans="1:4" ht="14.25">
      <c r="A31" s="70" t="s">
        <v>21</v>
      </c>
      <c r="B31" s="71">
        <v>1800</v>
      </c>
      <c r="C31" s="98">
        <v>766</v>
      </c>
      <c r="D31" s="69">
        <f t="shared" si="0"/>
        <v>42.55555555555556</v>
      </c>
    </row>
    <row r="32" spans="1:4" ht="14.25">
      <c r="A32" s="70" t="s">
        <v>22</v>
      </c>
      <c r="B32" s="71"/>
      <c r="C32" s="98"/>
      <c r="D32" s="69"/>
    </row>
    <row r="33" spans="1:4" ht="14.25">
      <c r="A33" s="70" t="s">
        <v>23</v>
      </c>
      <c r="B33" s="71">
        <v>21639.4</v>
      </c>
      <c r="C33" s="98">
        <v>9515.5</v>
      </c>
      <c r="D33" s="69">
        <f t="shared" si="0"/>
        <v>43.97303067552705</v>
      </c>
    </row>
    <row r="34" spans="1:4" ht="14.25">
      <c r="A34" s="70" t="s">
        <v>24</v>
      </c>
      <c r="B34" s="71">
        <v>3700</v>
      </c>
      <c r="C34" s="102">
        <v>1442.2</v>
      </c>
      <c r="D34" s="69">
        <f t="shared" si="0"/>
        <v>38.97837837837838</v>
      </c>
    </row>
    <row r="35" spans="1:4" ht="14.25">
      <c r="A35" s="70" t="s">
        <v>25</v>
      </c>
      <c r="B35" s="71"/>
      <c r="C35" s="98"/>
      <c r="D35" s="69"/>
    </row>
    <row r="36" spans="1:4" ht="15">
      <c r="A36" s="95" t="s">
        <v>60</v>
      </c>
      <c r="B36" s="68">
        <f>B39+B40++B41+B42</f>
        <v>136339.4</v>
      </c>
      <c r="C36" s="97">
        <f>C39+C40++C41+C42</f>
        <v>61118.49999999999</v>
      </c>
      <c r="D36" s="69"/>
    </row>
    <row r="37" spans="1:4" ht="15">
      <c r="A37" s="74" t="s">
        <v>26</v>
      </c>
      <c r="B37" s="77"/>
      <c r="C37" s="101"/>
      <c r="D37" s="69"/>
    </row>
    <row r="38" spans="1:4" ht="15">
      <c r="A38" s="74" t="s">
        <v>58</v>
      </c>
      <c r="B38" s="68">
        <f>+B39+B40+B41</f>
        <v>136339.4</v>
      </c>
      <c r="C38" s="97">
        <f>+C39+C40+C41</f>
        <v>61660.299999999996</v>
      </c>
      <c r="D38" s="68">
        <f t="shared" si="0"/>
        <v>45.22559142844988</v>
      </c>
    </row>
    <row r="39" spans="1:4" ht="14.25">
      <c r="A39" s="75" t="s">
        <v>27</v>
      </c>
      <c r="B39" s="71">
        <v>37689.8</v>
      </c>
      <c r="C39" s="98">
        <v>17658.5</v>
      </c>
      <c r="D39" s="69">
        <f t="shared" si="0"/>
        <v>46.85219873812013</v>
      </c>
    </row>
    <row r="40" spans="1:4" ht="14.25">
      <c r="A40" s="75" t="s">
        <v>50</v>
      </c>
      <c r="B40" s="71">
        <v>78290.2</v>
      </c>
      <c r="C40" s="98">
        <v>43787.2</v>
      </c>
      <c r="D40" s="69">
        <f t="shared" si="0"/>
        <v>55.92935003359296</v>
      </c>
    </row>
    <row r="41" spans="1:4" ht="14.25">
      <c r="A41" s="93" t="s">
        <v>57</v>
      </c>
      <c r="B41" s="71">
        <v>20359.4</v>
      </c>
      <c r="C41" s="98">
        <v>214.6</v>
      </c>
      <c r="D41" s="69">
        <f t="shared" si="0"/>
        <v>1.054058567541283</v>
      </c>
    </row>
    <row r="42" spans="1:4" ht="38.25">
      <c r="A42" s="94" t="s">
        <v>59</v>
      </c>
      <c r="B42" s="71"/>
      <c r="C42" s="98">
        <v>-541.8</v>
      </c>
      <c r="D42" s="69"/>
    </row>
    <row r="43" spans="1:5" ht="15">
      <c r="A43" s="76" t="s">
        <v>28</v>
      </c>
      <c r="B43" s="68">
        <f>+B44+B38</f>
        <v>271622.19999999995</v>
      </c>
      <c r="C43" s="97">
        <f>+C44+C36</f>
        <v>125411.6</v>
      </c>
      <c r="D43" s="68">
        <f t="shared" si="0"/>
        <v>46.17133651078595</v>
      </c>
      <c r="E43" s="91"/>
    </row>
    <row r="44" spans="1:4" ht="14.25">
      <c r="A44" s="75" t="s">
        <v>42</v>
      </c>
      <c r="B44" s="77">
        <f>+B10+B23</f>
        <v>135282.8</v>
      </c>
      <c r="C44" s="101">
        <f>+C10+C23</f>
        <v>64293.100000000006</v>
      </c>
      <c r="D44" s="69">
        <f t="shared" si="0"/>
        <v>47.52496252295193</v>
      </c>
    </row>
    <row r="45" spans="1:4" ht="12.75">
      <c r="A45" s="49"/>
      <c r="B45" s="49"/>
      <c r="C45" s="49"/>
      <c r="D45" s="71"/>
    </row>
    <row r="46" spans="1:4" ht="12.75">
      <c r="A46" s="54"/>
      <c r="B46" s="55" t="s">
        <v>3</v>
      </c>
      <c r="C46" s="56" t="s">
        <v>4</v>
      </c>
      <c r="D46" s="57" t="s">
        <v>5</v>
      </c>
    </row>
    <row r="47" spans="1:4" ht="12.75" customHeight="1">
      <c r="A47" s="58" t="s">
        <v>6</v>
      </c>
      <c r="B47" s="59" t="s">
        <v>51</v>
      </c>
      <c r="C47" s="104" t="s">
        <v>61</v>
      </c>
      <c r="D47" s="60" t="s">
        <v>7</v>
      </c>
    </row>
    <row r="48" spans="1:4" ht="12.75">
      <c r="A48" s="58" t="s">
        <v>8</v>
      </c>
      <c r="B48" s="59"/>
      <c r="C48" s="104"/>
      <c r="D48" s="60" t="s">
        <v>9</v>
      </c>
    </row>
    <row r="49" spans="1:4" ht="12.75">
      <c r="A49" s="61"/>
      <c r="B49" s="62"/>
      <c r="C49" s="63"/>
      <c r="D49" s="64"/>
    </row>
    <row r="50" spans="1:4" ht="15.75">
      <c r="A50" s="78" t="s">
        <v>29</v>
      </c>
      <c r="B50" s="65"/>
      <c r="C50" s="70"/>
      <c r="D50" s="70"/>
    </row>
    <row r="51" spans="1:5" ht="14.25">
      <c r="A51" s="89" t="s">
        <v>30</v>
      </c>
      <c r="B51" s="79">
        <v>22013.4</v>
      </c>
      <c r="C51" s="79">
        <v>11411</v>
      </c>
      <c r="D51" s="69">
        <f aca="true" t="shared" si="1" ref="D51:D63">+C51/B51*100</f>
        <v>51.836608611118685</v>
      </c>
      <c r="E51" s="91"/>
    </row>
    <row r="52" spans="1:5" ht="15.75" customHeight="1">
      <c r="A52" s="89" t="s">
        <v>31</v>
      </c>
      <c r="B52" s="80">
        <v>1946.7</v>
      </c>
      <c r="C52" s="80">
        <v>802.8</v>
      </c>
      <c r="D52" s="69">
        <f t="shared" si="1"/>
        <v>41.23901987979657</v>
      </c>
      <c r="E52" s="91"/>
    </row>
    <row r="53" spans="1:5" ht="14.25">
      <c r="A53" s="89" t="s">
        <v>32</v>
      </c>
      <c r="B53" s="80">
        <v>7324</v>
      </c>
      <c r="C53" s="80">
        <v>150.8</v>
      </c>
      <c r="D53" s="69"/>
      <c r="E53" s="91"/>
    </row>
    <row r="54" spans="1:5" ht="14.25">
      <c r="A54" s="89" t="s">
        <v>33</v>
      </c>
      <c r="B54" s="80">
        <v>23424.6</v>
      </c>
      <c r="C54" s="80">
        <v>11376.5</v>
      </c>
      <c r="D54" s="69">
        <f t="shared" si="1"/>
        <v>48.56646431529247</v>
      </c>
      <c r="E54" s="91"/>
    </row>
    <row r="55" spans="1:5" ht="14.25">
      <c r="A55" s="89" t="s">
        <v>43</v>
      </c>
      <c r="B55" s="80">
        <v>453.5</v>
      </c>
      <c r="C55" s="80">
        <v>94.2</v>
      </c>
      <c r="D55" s="69"/>
      <c r="E55" s="91"/>
    </row>
    <row r="56" spans="1:5" ht="14.25">
      <c r="A56" s="89" t="s">
        <v>34</v>
      </c>
      <c r="B56" s="80">
        <v>148089.1</v>
      </c>
      <c r="C56" s="80">
        <v>69643.1</v>
      </c>
      <c r="D56" s="69">
        <f t="shared" si="1"/>
        <v>47.02783661998081</v>
      </c>
      <c r="E56" s="91"/>
    </row>
    <row r="57" spans="1:5" ht="14.25">
      <c r="A57" s="89" t="s">
        <v>54</v>
      </c>
      <c r="B57" s="92">
        <v>6857.3</v>
      </c>
      <c r="C57" s="92">
        <v>3654.8</v>
      </c>
      <c r="D57" s="69">
        <f t="shared" si="1"/>
        <v>53.29794525542123</v>
      </c>
      <c r="E57" s="91"/>
    </row>
    <row r="58" spans="1:5" ht="14.25">
      <c r="A58" s="89" t="s">
        <v>55</v>
      </c>
      <c r="B58" s="80">
        <v>48591</v>
      </c>
      <c r="C58" s="80">
        <v>11079.4</v>
      </c>
      <c r="D58" s="69">
        <f t="shared" si="1"/>
        <v>22.80134181226976</v>
      </c>
      <c r="E58" s="91"/>
    </row>
    <row r="59" spans="1:5" ht="14.25">
      <c r="A59" s="89" t="s">
        <v>35</v>
      </c>
      <c r="B59" s="80">
        <v>21893.5</v>
      </c>
      <c r="C59" s="80">
        <v>10368.2</v>
      </c>
      <c r="D59" s="69">
        <f t="shared" si="1"/>
        <v>47.357434855093985</v>
      </c>
      <c r="E59" s="91"/>
    </row>
    <row r="60" spans="1:5" ht="14.25">
      <c r="A60" s="89" t="s">
        <v>52</v>
      </c>
      <c r="B60" s="80">
        <v>4000</v>
      </c>
      <c r="C60" s="80">
        <v>2061.9</v>
      </c>
      <c r="D60" s="69">
        <f t="shared" si="1"/>
        <v>51.5475</v>
      </c>
      <c r="E60" s="91"/>
    </row>
    <row r="61" spans="1:5" ht="14.25">
      <c r="A61" s="89" t="s">
        <v>53</v>
      </c>
      <c r="B61" s="80">
        <v>300</v>
      </c>
      <c r="C61" s="80">
        <v>61.5</v>
      </c>
      <c r="D61" s="69">
        <f t="shared" si="1"/>
        <v>20.5</v>
      </c>
      <c r="E61" s="91"/>
    </row>
    <row r="62" spans="1:5" ht="14.25">
      <c r="A62" s="89"/>
      <c r="B62" s="80"/>
      <c r="C62" s="80"/>
      <c r="D62" s="69"/>
      <c r="E62" s="91"/>
    </row>
    <row r="63" spans="1:5" ht="15">
      <c r="A63" s="81" t="s">
        <v>36</v>
      </c>
      <c r="B63" s="82">
        <f>SUM(B51:B62)</f>
        <v>284893.1</v>
      </c>
      <c r="C63" s="82">
        <f>SUM(C51:C62)</f>
        <v>120704.2</v>
      </c>
      <c r="D63" s="68">
        <f t="shared" si="1"/>
        <v>42.36824268471227</v>
      </c>
      <c r="E63" s="91"/>
    </row>
    <row r="64" spans="1:4" ht="14.25">
      <c r="A64" s="103"/>
      <c r="B64" s="103"/>
      <c r="C64" s="83"/>
      <c r="D64" s="69"/>
    </row>
    <row r="65" spans="1:4" ht="14.25">
      <c r="A65" s="90" t="s">
        <v>37</v>
      </c>
      <c r="B65" s="85">
        <f>+B43-B63</f>
        <v>-13270.900000000023</v>
      </c>
      <c r="C65" s="85">
        <f>+C43-C63</f>
        <v>4707.400000000009</v>
      </c>
      <c r="D65" s="69"/>
    </row>
    <row r="66" spans="1:4" ht="12.75">
      <c r="A66" s="84"/>
      <c r="B66" s="85"/>
      <c r="C66" s="85"/>
      <c r="D66" s="85"/>
    </row>
    <row r="67" spans="1:4" ht="12.75">
      <c r="A67" s="86"/>
      <c r="B67" s="86"/>
      <c r="C67" s="83"/>
      <c r="D67" s="87"/>
    </row>
    <row r="68" spans="1:4" ht="12.75">
      <c r="A68" s="49"/>
      <c r="B68" s="49"/>
      <c r="C68" s="49"/>
      <c r="D68" s="87"/>
    </row>
    <row r="69" spans="1:4" ht="12.75">
      <c r="A69" s="49"/>
      <c r="B69" s="49"/>
      <c r="C69" s="49"/>
      <c r="D69" s="87"/>
    </row>
    <row r="70" spans="1:4" ht="12.75">
      <c r="A70" s="86"/>
      <c r="B70" s="86"/>
      <c r="C70" s="83"/>
      <c r="D70" s="87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  <row r="194" ht="14.25">
      <c r="A194" s="4"/>
    </row>
  </sheetData>
  <sheetProtection/>
  <mergeCells count="3">
    <mergeCell ref="A64:B64"/>
    <mergeCell ref="C6:C7"/>
    <mergeCell ref="C47:C48"/>
  </mergeCells>
  <printOptions/>
  <pageMargins left="1.12" right="0.2" top="0.29" bottom="0.21" header="0.24" footer="0.16"/>
  <pageSetup horizontalDpi="120" verticalDpi="12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8"/>
      <c r="B4" s="108"/>
      <c r="C4" s="108"/>
      <c r="D4" s="108"/>
      <c r="E4" s="108"/>
      <c r="F4" s="108"/>
      <c r="G4" s="108"/>
    </row>
    <row r="5" spans="1:9" ht="15">
      <c r="A5" s="109"/>
      <c r="B5" s="109"/>
      <c r="C5" s="109"/>
      <c r="D5" s="109"/>
      <c r="E5" s="109"/>
      <c r="F5" s="109"/>
      <c r="G5" s="109"/>
      <c r="I5" s="5"/>
    </row>
    <row r="6" spans="4:6" ht="15">
      <c r="D6" s="109"/>
      <c r="E6" s="109"/>
      <c r="F6" s="109"/>
    </row>
    <row r="8" spans="1:7" ht="33.75" customHeight="1">
      <c r="A8" s="105"/>
      <c r="B8" s="105"/>
      <c r="C8" s="105"/>
      <c r="D8" s="105"/>
      <c r="E8" s="105"/>
      <c r="F8" s="105"/>
      <c r="G8" s="105"/>
    </row>
    <row r="9" spans="1:7" ht="45.75" customHeight="1">
      <c r="A9" s="105"/>
      <c r="B9" s="105"/>
      <c r="C9" s="105"/>
      <c r="D9" s="105"/>
      <c r="E9" s="105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7"/>
      <c r="B55" s="107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06"/>
      <c r="B64" s="106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D8:D9"/>
    <mergeCell ref="E8:E9"/>
    <mergeCell ref="C8:C9"/>
    <mergeCell ref="A64:B64"/>
    <mergeCell ref="A55:B55"/>
    <mergeCell ref="A8:A9"/>
    <mergeCell ref="A4:G4"/>
    <mergeCell ref="A5:G5"/>
    <mergeCell ref="D6:F6"/>
    <mergeCell ref="F8:G8"/>
    <mergeCell ref="B8:B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10"/>
      <c r="B2" s="110"/>
      <c r="C2" s="110"/>
      <c r="D2" s="110"/>
      <c r="E2" s="110"/>
    </row>
    <row r="4" spans="1:6" ht="21" customHeight="1">
      <c r="A4" s="16"/>
      <c r="B4" s="17"/>
      <c r="C4" s="17"/>
      <c r="D4" s="111"/>
      <c r="E4" s="111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Мартанова О.Г.</cp:lastModifiedBy>
  <cp:lastPrinted>2011-07-18T04:45:04Z</cp:lastPrinted>
  <dcterms:created xsi:type="dcterms:W3CDTF">2002-08-21T11:19:18Z</dcterms:created>
  <dcterms:modified xsi:type="dcterms:W3CDTF">2011-07-20T07:42:47Z</dcterms:modified>
  <cp:category/>
  <cp:version/>
  <cp:contentType/>
  <cp:contentStatus/>
</cp:coreProperties>
</file>