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76" yWindow="5925" windowWidth="12120" windowHeight="666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<sst xmlns="http://schemas.openxmlformats.org/spreadsheetml/2006/main" count="71" uniqueCount="63">
  <si>
    <t>АНАЛИЗ</t>
  </si>
  <si>
    <t xml:space="preserve">                                   </t>
  </si>
  <si>
    <t>тыс.руб.</t>
  </si>
  <si>
    <t>Утверждено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</si>
  <si>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</si>
  <si>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</si>
  <si>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</si>
  <si>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</si>
  <si>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</si>
  <si>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</si>
  <si>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</si>
  <si>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</si>
  <si>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</si>
  <si>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</si>
  <si>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</si>
  <si>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</si>
  <si>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</si>
  <si>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</si>
  <si>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</si>
  <si>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</si>
  <si>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</si>
  <si>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</si>
  <si>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</si>
  <si>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</si>
  <si>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</si>
  <si>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</si>
  <si>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</si>
  <si>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</si>
  <si>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</si>
  <si>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</si>
  <si>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</si>
  <si>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</si>
  <si>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</si>
  <si>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</si>
  <si>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</si>
  <si>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</si>
  <si>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</si>
  <si>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</si>
  <si>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</si>
  <si>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</si>
  <si>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</si>
  <si>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</si>
  <si>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</si>
  <si>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</si>
  <si>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</si>
  <si>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</si>
  <si>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Доходы, 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</si>
  <si>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</si>
  <si>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</si>
  <si>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Поступило</t>
  </si>
  <si>
    <t>Субсидии и субвенции</t>
  </si>
  <si>
    <t>на 2011г.</t>
  </si>
  <si>
    <t>Физическая культура и спорт</t>
  </si>
  <si>
    <t>Обслуживание муниципального долга</t>
  </si>
  <si>
    <t xml:space="preserve">  Культура, кинематография </t>
  </si>
  <si>
    <t xml:space="preserve">  Здравоохранение </t>
  </si>
  <si>
    <t>Единый сельскохозяйственный налог</t>
  </si>
  <si>
    <t>Иные межбюджетные трансферты</t>
  </si>
  <si>
    <t>ИЗ БЮДЖЕТОВ ДРУГИХ УРОВНЕЙ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</si>
  <si>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</si>
  <si>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</si>
  <si>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 xml:space="preserve">                 ИСПОЛНЕНИЯ БЮДЖЕТА ГОРОДА ШУМЕРЛЯ  ЗА ЯНВАРЬ-АПРЕЛЬ 2011Г</t>
  </si>
  <si>
    <t>за январь-апрель 2011г.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</si>
</sst>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59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0" xfId="0" applyFont="1" applyBorder="1" applyAlignment="1">
      <alignment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/>
    </xf>
    <xf numFmtId="0" fontId="19" fillId="0" borderId="18" xfId="0" applyFont="1" applyBorder="1" applyAlignment="1" applyProtection="1">
      <alignment horizontal="left"/>
      <protection/>
    </xf>
    <xf numFmtId="0" fontId="19" fillId="0" borderId="19" xfId="0" applyFont="1" applyBorder="1" applyAlignment="1" applyProtection="1">
      <alignment horizontal="left"/>
      <protection/>
    </xf>
    <xf numFmtId="0" fontId="19" fillId="0" borderId="2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33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33" borderId="0" xfId="60" applyNumberFormat="1" applyFont="1" applyFill="1" applyBorder="1" applyAlignment="1" applyProtection="1">
      <alignment horizontal="right" vertical="top" shrinkToFit="1"/>
      <protection/>
    </xf>
    <xf numFmtId="170" fontId="19" fillId="33" borderId="0" xfId="0" applyNumberFormat="1" applyFont="1" applyFill="1" applyBorder="1" applyAlignment="1">
      <alignment horizontal="right" vertical="top" shrinkToFit="1"/>
    </xf>
    <xf numFmtId="0" fontId="21" fillId="33" borderId="0" xfId="0" applyFont="1" applyFill="1" applyAlignment="1">
      <alignment/>
    </xf>
    <xf numFmtId="170" fontId="21" fillId="33" borderId="0" xfId="0" applyNumberFormat="1" applyFont="1" applyFill="1" applyBorder="1" applyAlignment="1">
      <alignment horizontal="right" vertical="top" shrinkToFit="1"/>
    </xf>
    <xf numFmtId="170" fontId="19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171" fontId="19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70" fontId="19" fillId="33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33" borderId="0" xfId="0" applyFont="1" applyFill="1" applyBorder="1" applyAlignment="1">
      <alignment vertical="top" wrapText="1"/>
    </xf>
    <xf numFmtId="0" fontId="19" fillId="33" borderId="0" xfId="0" applyFont="1" applyFill="1" applyBorder="1" applyAlignment="1">
      <alignment/>
    </xf>
    <xf numFmtId="167" fontId="0" fillId="0" borderId="0" xfId="0" applyNumberFormat="1" applyBorder="1" applyAlignment="1">
      <alignment wrapText="1"/>
    </xf>
    <xf numFmtId="170" fontId="19" fillId="33" borderId="0" xfId="0" applyNumberFormat="1" applyFont="1" applyFill="1" applyBorder="1" applyAlignment="1">
      <alignment horizontal="right" shrinkToFit="1"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wrapText="1"/>
      <protection/>
    </xf>
    <xf numFmtId="0" fontId="21" fillId="0" borderId="0" xfId="0" applyFont="1" applyBorder="1" applyAlignment="1" applyProtection="1">
      <alignment horizontal="left" wrapText="1"/>
      <protection/>
    </xf>
    <xf numFmtId="169" fontId="21" fillId="34" borderId="0" xfId="0" applyNumberFormat="1" applyFont="1" applyFill="1" applyAlignment="1" applyProtection="1">
      <alignment horizontal="right"/>
      <protection/>
    </xf>
    <xf numFmtId="169" fontId="19" fillId="34" borderId="0" xfId="0" applyNumberFormat="1" applyFont="1" applyFill="1" applyAlignment="1" applyProtection="1">
      <alignment horizontal="right"/>
      <protection/>
    </xf>
    <xf numFmtId="0" fontId="19" fillId="34" borderId="0" xfId="0" applyFont="1" applyFill="1" applyAlignment="1">
      <alignment horizontal="right"/>
    </xf>
    <xf numFmtId="169" fontId="19" fillId="33" borderId="0" xfId="0" applyNumberFormat="1" applyFont="1" applyFill="1" applyAlignment="1" applyProtection="1">
      <alignment horizontal="right"/>
      <protection/>
    </xf>
    <xf numFmtId="167" fontId="19" fillId="34" borderId="0" xfId="0" applyNumberFormat="1" applyFont="1" applyFill="1" applyAlignment="1">
      <alignment horizontal="right"/>
    </xf>
    <xf numFmtId="0" fontId="24" fillId="33" borderId="0" xfId="0" applyFont="1" applyFill="1" applyBorder="1" applyAlignment="1">
      <alignment horizontal="left"/>
    </xf>
    <xf numFmtId="0" fontId="19" fillId="0" borderId="21" xfId="0" applyFont="1" applyBorder="1" applyAlignment="1" applyProtection="1">
      <alignment horizontal="center" wrapText="1"/>
      <protection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54.375" style="3" customWidth="1"/>
    <col min="2" max="2" width="14.00390625" style="1" customWidth="1"/>
    <col min="3" max="3" width="14.00390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61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54"/>
      <c r="B5" s="55" t="s">
        <v>3</v>
      </c>
      <c r="C5" s="56" t="s">
        <v>49</v>
      </c>
      <c r="D5" s="57" t="s">
        <v>5</v>
      </c>
    </row>
    <row r="6" spans="1:4" ht="12.75">
      <c r="A6" s="58" t="s">
        <v>6</v>
      </c>
      <c r="B6" s="59" t="s">
        <v>51</v>
      </c>
      <c r="C6" s="102" t="s">
        <v>62</v>
      </c>
      <c r="D6" s="60" t="s">
        <v>7</v>
      </c>
    </row>
    <row r="7" spans="1:4" ht="12.75">
      <c r="A7" s="58" t="s">
        <v>8</v>
      </c>
      <c r="B7" s="59"/>
      <c r="C7" s="102"/>
      <c r="D7" s="60" t="s">
        <v>9</v>
      </c>
    </row>
    <row r="8" spans="1:4" ht="12.75">
      <c r="A8" s="61"/>
      <c r="B8" s="62"/>
      <c r="C8" s="63"/>
      <c r="D8" s="64"/>
    </row>
    <row r="9" spans="1:4" ht="12.75">
      <c r="A9" s="65"/>
      <c r="B9" s="66"/>
      <c r="C9" s="66"/>
      <c r="D9" s="66"/>
    </row>
    <row r="10" spans="1:4" ht="15">
      <c r="A10" s="67" t="s">
        <v>10</v>
      </c>
      <c r="B10" s="68">
        <f>+B11+B13+B17+B20+B22</f>
        <v>96293.4</v>
      </c>
      <c r="C10" s="96">
        <f>+C11+C13+C17+C20+C22</f>
        <v>35890.8</v>
      </c>
      <c r="D10" s="68">
        <f>+C10/B10*100</f>
        <v>37.27233642181085</v>
      </c>
    </row>
    <row r="11" spans="1:4" ht="14.25">
      <c r="A11" s="70" t="s">
        <v>11</v>
      </c>
      <c r="B11" s="71">
        <f>(+B12)</f>
        <v>54000</v>
      </c>
      <c r="C11" s="97">
        <f>(+C12)</f>
        <v>19036.5</v>
      </c>
      <c r="D11" s="69">
        <f>+C11/B11*100</f>
        <v>35.25277777777778</v>
      </c>
    </row>
    <row r="12" spans="1:4" ht="14.25">
      <c r="A12" s="70" t="s">
        <v>12</v>
      </c>
      <c r="B12" s="71">
        <v>54000</v>
      </c>
      <c r="C12" s="97">
        <v>19036.5</v>
      </c>
      <c r="D12" s="69">
        <f>+C12/B12*100</f>
        <v>35.25277777777778</v>
      </c>
    </row>
    <row r="13" spans="1:4" s="6" customFormat="1" ht="15">
      <c r="A13" s="70" t="s">
        <v>13</v>
      </c>
      <c r="B13" s="71">
        <f>+B15+B16</f>
        <v>21903</v>
      </c>
      <c r="C13" s="97">
        <f>C15+C16</f>
        <v>9760.6</v>
      </c>
      <c r="D13" s="69">
        <f>+C13/B13*100</f>
        <v>44.56284527233713</v>
      </c>
    </row>
    <row r="14" spans="1:4" ht="14.25">
      <c r="A14" s="70" t="s">
        <v>14</v>
      </c>
      <c r="B14" s="73"/>
      <c r="C14" s="98"/>
      <c r="D14" s="69"/>
    </row>
    <row r="15" spans="1:4" ht="14.25">
      <c r="A15" s="70" t="s">
        <v>15</v>
      </c>
      <c r="B15" s="71">
        <v>21900</v>
      </c>
      <c r="C15" s="97">
        <v>9756.6</v>
      </c>
      <c r="D15" s="69">
        <f>+C15/B15*100</f>
        <v>44.55068493150685</v>
      </c>
    </row>
    <row r="16" spans="1:4" ht="14.25">
      <c r="A16" s="70" t="s">
        <v>56</v>
      </c>
      <c r="B16" s="71">
        <v>3</v>
      </c>
      <c r="C16" s="97">
        <v>4</v>
      </c>
      <c r="D16" s="69">
        <f>+C16/B16*100</f>
        <v>133.33333333333331</v>
      </c>
    </row>
    <row r="17" spans="1:4" ht="14.25">
      <c r="A17" s="70" t="s">
        <v>38</v>
      </c>
      <c r="B17" s="71">
        <f>+B18+B19</f>
        <v>13110.4</v>
      </c>
      <c r="C17" s="97">
        <f>+C18+C19</f>
        <v>4766.9</v>
      </c>
      <c r="D17" s="69">
        <f aca="true" t="shared" si="0" ref="D17:D44">+C17/B17*100</f>
        <v>36.3596839150598</v>
      </c>
    </row>
    <row r="18" spans="1:4" ht="14.25">
      <c r="A18" s="70" t="s">
        <v>39</v>
      </c>
      <c r="B18" s="71">
        <v>200</v>
      </c>
      <c r="C18" s="97">
        <v>128.4</v>
      </c>
      <c r="D18" s="69">
        <f t="shared" si="0"/>
        <v>64.2</v>
      </c>
    </row>
    <row r="19" spans="1:4" ht="14.25">
      <c r="A19" s="70" t="s">
        <v>45</v>
      </c>
      <c r="B19" s="71">
        <v>12910.4</v>
      </c>
      <c r="C19" s="97">
        <v>4638.5</v>
      </c>
      <c r="D19" s="69">
        <f t="shared" si="0"/>
        <v>35.9283988102615</v>
      </c>
    </row>
    <row r="20" spans="1:4" ht="14.25">
      <c r="A20" s="70" t="s">
        <v>16</v>
      </c>
      <c r="B20" s="71">
        <v>7250</v>
      </c>
      <c r="C20" s="97">
        <v>2326.8</v>
      </c>
      <c r="D20" s="69">
        <f t="shared" si="0"/>
        <v>32.09379310344828</v>
      </c>
    </row>
    <row r="21" spans="1:4" ht="14.25">
      <c r="A21" s="70" t="s">
        <v>17</v>
      </c>
      <c r="B21" s="71"/>
      <c r="C21" s="97"/>
      <c r="D21" s="69"/>
    </row>
    <row r="22" spans="1:4" ht="14.25">
      <c r="A22" s="70" t="s">
        <v>18</v>
      </c>
      <c r="B22" s="72">
        <v>30</v>
      </c>
      <c r="C22" s="99">
        <v>0</v>
      </c>
      <c r="D22" s="69"/>
    </row>
    <row r="23" spans="1:4" ht="15">
      <c r="A23" s="67" t="s">
        <v>19</v>
      </c>
      <c r="B23" s="68">
        <f>(B25+B30+B34+B35+B33)</f>
        <v>27989.4</v>
      </c>
      <c r="C23" s="96">
        <f>(C25+C30+C34+C35+C33)</f>
        <v>9709</v>
      </c>
      <c r="D23" s="68">
        <f t="shared" si="0"/>
        <v>34.68813193566135</v>
      </c>
    </row>
    <row r="24" spans="1:4" ht="14.25">
      <c r="A24" s="70" t="s">
        <v>40</v>
      </c>
      <c r="B24" s="71"/>
      <c r="C24" s="97"/>
      <c r="D24" s="69"/>
    </row>
    <row r="25" spans="1:4" ht="14.25">
      <c r="A25" s="70" t="s">
        <v>41</v>
      </c>
      <c r="B25" s="71">
        <f>+B27+B28+B29</f>
        <v>8300</v>
      </c>
      <c r="C25" s="97">
        <f>+C27+C28+C29</f>
        <v>2696.6</v>
      </c>
      <c r="D25" s="69">
        <f t="shared" si="0"/>
        <v>32.48915662650602</v>
      </c>
    </row>
    <row r="26" spans="1:4" ht="38.25" hidden="1">
      <c r="A26" s="88" t="s">
        <v>44</v>
      </c>
      <c r="B26" s="71"/>
      <c r="C26" s="97"/>
      <c r="D26" s="69" t="e">
        <f t="shared" si="0"/>
        <v>#DIV/0!</v>
      </c>
    </row>
    <row r="27" spans="1:4" ht="14.25">
      <c r="A27" s="70" t="s">
        <v>46</v>
      </c>
      <c r="B27" s="71">
        <v>4900</v>
      </c>
      <c r="C27" s="97">
        <v>1855.4</v>
      </c>
      <c r="D27" s="69">
        <f t="shared" si="0"/>
        <v>37.865306122448985</v>
      </c>
    </row>
    <row r="28" spans="1:4" ht="14.25">
      <c r="A28" s="70" t="s">
        <v>47</v>
      </c>
      <c r="B28" s="71">
        <v>3200</v>
      </c>
      <c r="C28" s="97">
        <v>782</v>
      </c>
      <c r="D28" s="69">
        <f t="shared" si="0"/>
        <v>24.4375</v>
      </c>
    </row>
    <row r="29" spans="1:4" ht="14.25">
      <c r="A29" s="70" t="s">
        <v>48</v>
      </c>
      <c r="B29" s="71">
        <v>200</v>
      </c>
      <c r="C29" s="97">
        <v>59.2</v>
      </c>
      <c r="D29" s="69">
        <f>+C29/B29*100</f>
        <v>29.600000000000005</v>
      </c>
    </row>
    <row r="30" spans="1:4" ht="14.25">
      <c r="A30" s="70" t="s">
        <v>20</v>
      </c>
      <c r="B30" s="71">
        <f>+B31</f>
        <v>1800</v>
      </c>
      <c r="C30" s="97">
        <f>+C31</f>
        <v>671.4</v>
      </c>
      <c r="D30" s="69">
        <f t="shared" si="0"/>
        <v>37.3</v>
      </c>
    </row>
    <row r="31" spans="1:4" ht="14.25">
      <c r="A31" s="70" t="s">
        <v>21</v>
      </c>
      <c r="B31" s="71">
        <v>1800</v>
      </c>
      <c r="C31" s="97">
        <v>671.4</v>
      </c>
      <c r="D31" s="69">
        <f t="shared" si="0"/>
        <v>37.3</v>
      </c>
    </row>
    <row r="32" spans="1:4" ht="14.25">
      <c r="A32" s="70" t="s">
        <v>22</v>
      </c>
      <c r="B32" s="71"/>
      <c r="C32" s="97"/>
      <c r="D32" s="69"/>
    </row>
    <row r="33" spans="1:4" ht="14.25">
      <c r="A33" s="70" t="s">
        <v>23</v>
      </c>
      <c r="B33" s="71">
        <v>14189.4</v>
      </c>
      <c r="C33" s="97">
        <v>5336.7</v>
      </c>
      <c r="D33" s="69">
        <f t="shared" si="0"/>
        <v>37.610469787306016</v>
      </c>
    </row>
    <row r="34" spans="1:4" ht="14.25">
      <c r="A34" s="70" t="s">
        <v>24</v>
      </c>
      <c r="B34" s="71">
        <v>3700</v>
      </c>
      <c r="C34" s="97">
        <v>1004.3</v>
      </c>
      <c r="D34" s="69">
        <f t="shared" si="0"/>
        <v>27.14324324324324</v>
      </c>
    </row>
    <row r="35" spans="1:4" ht="14.25">
      <c r="A35" s="70" t="s">
        <v>25</v>
      </c>
      <c r="B35" s="71"/>
      <c r="C35" s="97"/>
      <c r="D35" s="69"/>
    </row>
    <row r="36" spans="1:4" ht="15">
      <c r="A36" s="95" t="s">
        <v>60</v>
      </c>
      <c r="B36" s="68">
        <f>B39+B40++B41+B42</f>
        <v>116339.4</v>
      </c>
      <c r="C36" s="96">
        <f>C39+C40++C41+C42</f>
        <v>48126.4</v>
      </c>
      <c r="D36" s="69"/>
    </row>
    <row r="37" spans="1:4" ht="15">
      <c r="A37" s="74" t="s">
        <v>26</v>
      </c>
      <c r="B37" s="77"/>
      <c r="C37" s="100"/>
      <c r="D37" s="69"/>
    </row>
    <row r="38" spans="1:4" ht="15">
      <c r="A38" s="74" t="s">
        <v>58</v>
      </c>
      <c r="B38" s="68">
        <f>+B39+B40+B41</f>
        <v>116339.4</v>
      </c>
      <c r="C38" s="96">
        <f>+C39+C40+C41</f>
        <v>48525.5</v>
      </c>
      <c r="D38" s="68">
        <f t="shared" si="0"/>
        <v>41.710289033637785</v>
      </c>
    </row>
    <row r="39" spans="1:4" ht="14.25">
      <c r="A39" s="75" t="s">
        <v>27</v>
      </c>
      <c r="B39" s="71">
        <v>37689.8</v>
      </c>
      <c r="C39" s="97">
        <v>14378.9</v>
      </c>
      <c r="D39" s="69">
        <f t="shared" si="0"/>
        <v>38.15064022626811</v>
      </c>
    </row>
    <row r="40" spans="1:4" ht="14.25">
      <c r="A40" s="75" t="s">
        <v>50</v>
      </c>
      <c r="B40" s="71">
        <v>78290.2</v>
      </c>
      <c r="C40" s="97">
        <v>34051.5</v>
      </c>
      <c r="D40" s="69">
        <f t="shared" si="0"/>
        <v>43.49394943428424</v>
      </c>
    </row>
    <row r="41" spans="1:4" ht="14.25">
      <c r="A41" s="93" t="s">
        <v>57</v>
      </c>
      <c r="B41" s="71">
        <v>359.4</v>
      </c>
      <c r="C41" s="97">
        <v>95.1</v>
      </c>
      <c r="D41" s="69">
        <f t="shared" si="0"/>
        <v>26.46076794657763</v>
      </c>
    </row>
    <row r="42" spans="1:4" ht="38.25">
      <c r="A42" s="94" t="s">
        <v>59</v>
      </c>
      <c r="B42" s="71"/>
      <c r="C42" s="97">
        <v>-399.1</v>
      </c>
      <c r="D42" s="69"/>
    </row>
    <row r="43" spans="1:5" ht="15">
      <c r="A43" s="76" t="s">
        <v>28</v>
      </c>
      <c r="B43" s="68">
        <f>+B44+B38</f>
        <v>240622.19999999998</v>
      </c>
      <c r="C43" s="96">
        <f>+C44+C36</f>
        <v>93726.20000000001</v>
      </c>
      <c r="D43" s="68">
        <f t="shared" si="0"/>
        <v>38.951601306945086</v>
      </c>
      <c r="E43" s="91"/>
    </row>
    <row r="44" spans="1:4" ht="14.25">
      <c r="A44" s="75" t="s">
        <v>42</v>
      </c>
      <c r="B44" s="77">
        <f>+B10+B23</f>
        <v>124282.79999999999</v>
      </c>
      <c r="C44" s="100">
        <f>+C10+C23</f>
        <v>45599.8</v>
      </c>
      <c r="D44" s="69">
        <f t="shared" si="0"/>
        <v>36.6903545784292</v>
      </c>
    </row>
    <row r="45" spans="1:4" ht="12.75">
      <c r="A45" s="49"/>
      <c r="B45" s="49"/>
      <c r="C45" s="49"/>
      <c r="D45" s="71"/>
    </row>
    <row r="46" spans="1:4" ht="12.75">
      <c r="A46" s="54"/>
      <c r="B46" s="55" t="s">
        <v>3</v>
      </c>
      <c r="C46" s="56" t="s">
        <v>4</v>
      </c>
      <c r="D46" s="57" t="s">
        <v>5</v>
      </c>
    </row>
    <row r="47" spans="1:4" ht="12.75" customHeight="1">
      <c r="A47" s="58" t="s">
        <v>6</v>
      </c>
      <c r="B47" s="59" t="s">
        <v>51</v>
      </c>
      <c r="C47" s="102" t="s">
        <v>62</v>
      </c>
      <c r="D47" s="60" t="s">
        <v>7</v>
      </c>
    </row>
    <row r="48" spans="1:4" ht="12.75">
      <c r="A48" s="58" t="s">
        <v>8</v>
      </c>
      <c r="B48" s="59"/>
      <c r="C48" s="102"/>
      <c r="D48" s="60" t="s">
        <v>9</v>
      </c>
    </row>
    <row r="49" spans="1:4" ht="12.75">
      <c r="A49" s="61"/>
      <c r="B49" s="62"/>
      <c r="C49" s="63"/>
      <c r="D49" s="64"/>
    </row>
    <row r="50" spans="1:4" ht="15.75">
      <c r="A50" s="78" t="s">
        <v>29</v>
      </c>
      <c r="B50" s="65"/>
      <c r="C50" s="70"/>
      <c r="D50" s="70"/>
    </row>
    <row r="51" spans="1:5" ht="14.25">
      <c r="A51" s="89" t="s">
        <v>30</v>
      </c>
      <c r="B51" s="79">
        <v>20516.4</v>
      </c>
      <c r="C51" s="79">
        <v>9243</v>
      </c>
      <c r="D51" s="69">
        <f aca="true" t="shared" si="1" ref="D51:D63">+C51/B51*100</f>
        <v>45.05176346727496</v>
      </c>
      <c r="E51" s="91"/>
    </row>
    <row r="52" spans="1:5" ht="15.75" customHeight="1">
      <c r="A52" s="89" t="s">
        <v>31</v>
      </c>
      <c r="B52" s="80">
        <v>1389.8</v>
      </c>
      <c r="C52" s="80">
        <v>528.4</v>
      </c>
      <c r="D52" s="69">
        <f t="shared" si="1"/>
        <v>38.01985897251403</v>
      </c>
      <c r="E52" s="91"/>
    </row>
    <row r="53" spans="1:5" ht="14.25">
      <c r="A53" s="89" t="s">
        <v>32</v>
      </c>
      <c r="B53" s="80">
        <v>6857</v>
      </c>
      <c r="C53" s="80">
        <v>25.1</v>
      </c>
      <c r="D53" s="69"/>
      <c r="E53" s="91"/>
    </row>
    <row r="54" spans="1:5" ht="14.25">
      <c r="A54" s="89" t="s">
        <v>33</v>
      </c>
      <c r="B54" s="80">
        <v>20487.6</v>
      </c>
      <c r="C54" s="80">
        <v>8192.7</v>
      </c>
      <c r="D54" s="69">
        <f t="shared" si="1"/>
        <v>39.988578457213144</v>
      </c>
      <c r="E54" s="91"/>
    </row>
    <row r="55" spans="1:5" ht="14.25">
      <c r="A55" s="89" t="s">
        <v>43</v>
      </c>
      <c r="B55" s="80">
        <v>453.5</v>
      </c>
      <c r="C55" s="80">
        <v>47.2</v>
      </c>
      <c r="D55" s="69"/>
      <c r="E55" s="91"/>
    </row>
    <row r="56" spans="1:5" ht="14.25">
      <c r="A56" s="89" t="s">
        <v>34</v>
      </c>
      <c r="B56" s="80">
        <v>141690.9</v>
      </c>
      <c r="C56" s="80">
        <v>40738.7</v>
      </c>
      <c r="D56" s="69">
        <f t="shared" si="1"/>
        <v>28.751811160773205</v>
      </c>
      <c r="E56" s="91"/>
    </row>
    <row r="57" spans="1:5" ht="14.25">
      <c r="A57" s="89" t="s">
        <v>54</v>
      </c>
      <c r="B57" s="92">
        <v>5775.3</v>
      </c>
      <c r="C57" s="92">
        <v>2406.8</v>
      </c>
      <c r="D57" s="69">
        <f t="shared" si="1"/>
        <v>41.674025591744154</v>
      </c>
      <c r="E57" s="91"/>
    </row>
    <row r="58" spans="1:5" ht="14.25">
      <c r="A58" s="89" t="s">
        <v>55</v>
      </c>
      <c r="B58" s="80">
        <v>28553</v>
      </c>
      <c r="C58" s="80">
        <v>5700.9</v>
      </c>
      <c r="D58" s="69">
        <f t="shared" si="1"/>
        <v>19.966028088116833</v>
      </c>
      <c r="E58" s="91"/>
    </row>
    <row r="59" spans="1:5" ht="14.25">
      <c r="A59" s="89" t="s">
        <v>35</v>
      </c>
      <c r="B59" s="80">
        <v>21893.5</v>
      </c>
      <c r="C59" s="80">
        <v>928.4</v>
      </c>
      <c r="D59" s="69">
        <f t="shared" si="1"/>
        <v>4.240528010596752</v>
      </c>
      <c r="E59" s="91"/>
    </row>
    <row r="60" spans="1:5" ht="14.25">
      <c r="A60" s="89" t="s">
        <v>52</v>
      </c>
      <c r="B60" s="80">
        <v>4000</v>
      </c>
      <c r="C60" s="80">
        <v>1777.4</v>
      </c>
      <c r="D60" s="69">
        <f t="shared" si="1"/>
        <v>44.435</v>
      </c>
      <c r="E60" s="91"/>
    </row>
    <row r="61" spans="1:5" ht="14.25">
      <c r="A61" s="89" t="s">
        <v>53</v>
      </c>
      <c r="B61" s="80">
        <v>300</v>
      </c>
      <c r="C61" s="80">
        <v>61.5</v>
      </c>
      <c r="D61" s="69">
        <f t="shared" si="1"/>
        <v>20.5</v>
      </c>
      <c r="E61" s="91"/>
    </row>
    <row r="62" spans="1:5" ht="14.25">
      <c r="A62" s="89"/>
      <c r="B62" s="80"/>
      <c r="C62" s="80"/>
      <c r="D62" s="69"/>
      <c r="E62" s="91"/>
    </row>
    <row r="63" spans="1:5" ht="15">
      <c r="A63" s="81" t="s">
        <v>36</v>
      </c>
      <c r="B63" s="82">
        <f>SUM(B51:B62)</f>
        <v>251917</v>
      </c>
      <c r="C63" s="82">
        <f>C51+C52+C53+C54+C55+C56+C57+C58+C59+C60+C61</f>
        <v>69650.09999999999</v>
      </c>
      <c r="D63" s="68">
        <f t="shared" si="1"/>
        <v>27.648034868627363</v>
      </c>
      <c r="E63" s="91"/>
    </row>
    <row r="64" spans="1:4" ht="14.25">
      <c r="A64" s="101"/>
      <c r="B64" s="101"/>
      <c r="C64" s="83"/>
      <c r="D64" s="69"/>
    </row>
    <row r="65" spans="1:4" ht="14.25">
      <c r="A65" s="90" t="s">
        <v>37</v>
      </c>
      <c r="B65" s="85">
        <f>+B43-B63</f>
        <v>-11294.800000000017</v>
      </c>
      <c r="C65" s="85">
        <f>+C43-C63</f>
        <v>24076.10000000002</v>
      </c>
      <c r="D65" s="69"/>
    </row>
    <row r="66" spans="1:4" ht="12.75">
      <c r="A66" s="84"/>
      <c r="B66" s="85"/>
      <c r="C66" s="85"/>
      <c r="D66" s="85"/>
    </row>
    <row r="67" spans="1:4" ht="12.75">
      <c r="A67" s="86"/>
      <c r="B67" s="86"/>
      <c r="C67" s="83"/>
      <c r="D67" s="87"/>
    </row>
    <row r="68" spans="1:4" ht="12.75">
      <c r="A68" s="49"/>
      <c r="B68" s="49"/>
      <c r="C68" s="49"/>
      <c r="D68" s="87"/>
    </row>
    <row r="69" spans="1:4" ht="12.75">
      <c r="A69" s="49"/>
      <c r="B69" s="49"/>
      <c r="C69" s="49"/>
      <c r="D69" s="87"/>
    </row>
    <row r="70" spans="1:4" ht="12.75">
      <c r="A70" s="86"/>
      <c r="B70" s="86"/>
      <c r="C70" s="83"/>
      <c r="D70" s="87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</sheetData>
  <sheetProtection/>
  <mergeCells count="3">
    <mergeCell ref="A64:B64"/>
    <mergeCell ref="C6:C7"/>
    <mergeCell ref="C47:C48"/>
  </mergeCells>
  <printOptions/>
  <pageMargins left="1.12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6"/>
      <c r="B4" s="106"/>
      <c r="C4" s="106"/>
      <c r="D4" s="106"/>
      <c r="E4" s="106"/>
      <c r="F4" s="106"/>
      <c r="G4" s="106"/>
    </row>
    <row r="5" spans="1:9" ht="15">
      <c r="A5" s="107"/>
      <c r="B5" s="107"/>
      <c r="C5" s="107"/>
      <c r="D5" s="107"/>
      <c r="E5" s="107"/>
      <c r="F5" s="107"/>
      <c r="G5" s="107"/>
      <c r="I5" s="5"/>
    </row>
    <row r="6" spans="4:6" ht="15">
      <c r="D6" s="107"/>
      <c r="E6" s="107"/>
      <c r="F6" s="107"/>
    </row>
    <row r="8" spans="1:7" ht="33.75" customHeight="1">
      <c r="A8" s="105"/>
      <c r="B8" s="105"/>
      <c r="C8" s="105"/>
      <c r="D8" s="105"/>
      <c r="E8" s="105"/>
      <c r="F8" s="105"/>
      <c r="G8" s="105"/>
    </row>
    <row r="9" spans="1:7" ht="45.75" customHeight="1">
      <c r="A9" s="105"/>
      <c r="B9" s="105"/>
      <c r="C9" s="105"/>
      <c r="D9" s="105"/>
      <c r="E9" s="105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4"/>
      <c r="B55" s="104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3"/>
      <c r="B64" s="103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8"/>
      <c r="B2" s="108"/>
      <c r="C2" s="108"/>
      <c r="D2" s="108"/>
      <c r="E2" s="108"/>
    </row>
    <row r="4" spans="1:6" ht="21" customHeight="1">
      <c r="A4" s="16"/>
      <c r="B4" s="17"/>
      <c r="C4" s="17"/>
      <c r="D4" s="109"/>
      <c r="E4" s="109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Мартанова О.Г.</cp:lastModifiedBy>
  <cp:lastPrinted>2011-04-08T06:18:23Z</cp:lastPrinted>
  <dcterms:created xsi:type="dcterms:W3CDTF">2002-08-21T11:19:18Z</dcterms:created>
  <dcterms:modified xsi:type="dcterms:W3CDTF">2011-07-13T11:00:16Z</dcterms:modified>
  <cp:category/>
  <cp:version/>
  <cp:contentType/>
  <cp:contentStatus/>
</cp:coreProperties>
</file>