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'Лист1'!$A$1:$E$69</definedName>
  </definedNames>
  <calcPr fullCalcOnLoad="1"/>
</workbook>
</file>

<file path=xl/sharedStrings.xml><?xml version="1.0" encoding="utf-8"?>
<sst xmlns="http://schemas.openxmlformats.org/spreadsheetml/2006/main" count="71" uniqueCount="63">
  <si>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</si>
  <si>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</si>
  <si>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</si>
  <si>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</si>
  <si>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</si>
  <si>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</si>
  <si>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</si>
  <si>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</si>
  <si>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</si>
  <si>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</si>
  <si>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</si>
  <si>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</si>
  <si>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</si>
  <si>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</si>
  <si>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</si>
  <si>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</si>
  <si>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</si>
  <si>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</si>
  <si>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</si>
  <si>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</si>
  <si>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</si>
  <si>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</si>
  <si>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</si>
  <si>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</si>
  <si>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</si>
  <si>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</si>
  <si>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</si>
  <si>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</si>
  <si>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</si>
  <si>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</si>
  <si>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</si>
  <si>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</si>
  <si>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</si>
  <si>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</si>
  <si>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</si>
  <si>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</si>
  <si>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</si>
  <si>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</si>
  <si>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</si>
  <si>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 xml:space="preserve">           АНАЛИЗ СРАВНЕНИЯ ИСПОЛНЕНИЯ БЮДЖЕТА ГОРОДА ШУМЕРЛЯ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</si>
  <si>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</si>
  <si>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</si>
  <si>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</si>
  <si>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</si>
  <si>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</si>
  <si>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</si>
  <si>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</si>
  <si>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Отклонение</t>
  </si>
  <si>
    <t>(+.-)</t>
  </si>
  <si>
    <t>Физическая культура и спорт</t>
  </si>
  <si>
    <t>Обслуживание муниципального долга</t>
  </si>
  <si>
    <t>ПО СОСТОЯНИЮ НА 01.03.2011Г. В СРАВНЕНИИ С СООТВЕТСТВУЮЩИМ ПЕРИОДОМ ПРОШЛОГО ГОДА</t>
  </si>
  <si>
    <t>на 01.03.2010г</t>
  </si>
  <si>
    <t>на 01.03.2011г</t>
  </si>
  <si>
    <t>на 01.03.2010г.</t>
  </si>
  <si>
    <t>на 01.03.2011г.</t>
  </si>
  <si>
    <t xml:space="preserve">  Культура, кинематография</t>
  </si>
  <si>
    <t xml:space="preserve">  Здравоохранение </t>
  </si>
  <si>
    <t>Единый сельскохозяйственный налог</t>
  </si>
  <si>
    <t>ЗАДОЛЖЕННОСТЬ И ПЕРЕРАСЧЕТЫ ПО ОТМЕНЕННЫМ НАЛОГАМ.СБОРАМ</t>
  </si>
  <si>
    <t>Иные межбюджетные трансферты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</si>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</sst>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23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4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170" fontId="18" fillId="2" borderId="0" xfId="0" applyNumberFormat="1" applyFont="1" applyFill="1" applyBorder="1" applyAlignment="1">
      <alignment horizontal="right" vertical="top" shrinkToFit="1"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6" xfId="0" applyFont="1" applyBorder="1" applyAlignment="1">
      <alignment/>
    </xf>
    <xf numFmtId="0" fontId="17" fillId="0" borderId="7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7" fillId="0" borderId="3" xfId="0" applyFont="1" applyBorder="1" applyAlignment="1" applyProtection="1">
      <alignment horizontal="left" wrapText="1"/>
      <protection/>
    </xf>
    <xf numFmtId="0" fontId="17" fillId="0" borderId="4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20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7" fontId="17" fillId="0" borderId="0" xfId="0" applyNumberFormat="1" applyFont="1" applyAlignment="1">
      <alignment horizontal="right"/>
    </xf>
    <xf numFmtId="0" fontId="17" fillId="0" borderId="8" xfId="0" applyFont="1" applyBorder="1" applyAlignment="1" applyProtection="1">
      <alignment horizontal="left"/>
      <protection/>
    </xf>
    <xf numFmtId="170" fontId="17" fillId="2" borderId="0" xfId="0" applyNumberFormat="1" applyFont="1" applyFill="1" applyBorder="1" applyAlignment="1">
      <alignment/>
    </xf>
    <xf numFmtId="0" fontId="17" fillId="0" borderId="9" xfId="0" applyFont="1" applyBorder="1" applyAlignment="1" applyProtection="1">
      <alignment horizontal="left"/>
      <protection/>
    </xf>
    <xf numFmtId="0" fontId="17" fillId="0" borderId="8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170" fontId="17" fillId="0" borderId="0" xfId="0" applyNumberFormat="1" applyFont="1" applyFill="1" applyBorder="1" applyAlignment="1">
      <alignment horizontal="right" vertical="top" shrinkToFit="1"/>
    </xf>
    <xf numFmtId="0" fontId="17" fillId="0" borderId="0" xfId="0" applyFont="1" applyAlignment="1" applyProtection="1">
      <alignment horizontal="left" wrapText="1"/>
      <protection/>
    </xf>
    <xf numFmtId="169" fontId="17" fillId="0" borderId="0" xfId="0" applyNumberFormat="1" applyFont="1" applyBorder="1" applyAlignment="1" applyProtection="1">
      <alignment horizontal="right"/>
      <protection/>
    </xf>
    <xf numFmtId="169" fontId="22" fillId="2" borderId="0" xfId="0" applyNumberFormat="1" applyFont="1" applyFill="1" applyBorder="1" applyAlignment="1" applyProtection="1">
      <alignment horizontal="right"/>
      <protection/>
    </xf>
    <xf numFmtId="169" fontId="20" fillId="0" borderId="0" xfId="0" applyNumberFormat="1" applyFont="1" applyAlignment="1" applyProtection="1">
      <alignment horizontal="right"/>
      <protection/>
    </xf>
    <xf numFmtId="16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169" fontId="19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view="pageBreakPreview" zoomScaleSheetLayoutView="100" workbookViewId="0" topLeftCell="A40">
      <selection activeCell="C28" sqref="C28"/>
    </sheetView>
  </sheetViews>
  <sheetFormatPr defaultColWidth="9.00390625" defaultRowHeight="12.75"/>
  <cols>
    <col min="1" max="1" width="50.375" style="3" customWidth="1"/>
    <col min="2" max="3" width="15.125" style="1" customWidth="1"/>
    <col min="4" max="4" width="15.75390625" style="3" customWidth="1"/>
    <col min="5" max="5" width="12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102" t="s">
        <v>39</v>
      </c>
      <c r="B1" s="102"/>
      <c r="C1" s="102"/>
      <c r="D1" s="102"/>
    </row>
    <row r="2" spans="1:4" ht="12.75">
      <c r="A2" s="102" t="s">
        <v>51</v>
      </c>
      <c r="B2" s="102"/>
      <c r="C2" s="102"/>
      <c r="D2" s="102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67" t="s">
        <v>45</v>
      </c>
      <c r="C5" s="67" t="s">
        <v>45</v>
      </c>
      <c r="D5" s="50" t="s">
        <v>2</v>
      </c>
      <c r="E5" s="90" t="s">
        <v>47</v>
      </c>
    </row>
    <row r="6" spans="1:5" ht="12.75" customHeight="1">
      <c r="A6" s="51" t="s">
        <v>3</v>
      </c>
      <c r="B6" s="68" t="s">
        <v>52</v>
      </c>
      <c r="C6" s="68" t="s">
        <v>53</v>
      </c>
      <c r="D6" s="88" t="s">
        <v>4</v>
      </c>
      <c r="E6" s="91" t="s">
        <v>48</v>
      </c>
    </row>
    <row r="7" spans="1:5" ht="12.75">
      <c r="A7" s="51" t="s">
        <v>5</v>
      </c>
      <c r="B7" s="69"/>
      <c r="C7" s="69"/>
      <c r="D7" s="88"/>
      <c r="E7" s="91"/>
    </row>
    <row r="8" spans="1:5" ht="12.75">
      <c r="A8" s="52"/>
      <c r="B8" s="70"/>
      <c r="C8" s="70"/>
      <c r="D8" s="89"/>
      <c r="E8" s="92"/>
    </row>
    <row r="9" spans="1:4" ht="12.75">
      <c r="A9" s="53"/>
      <c r="B9" s="54"/>
      <c r="C9" s="54"/>
      <c r="D9" s="54"/>
    </row>
    <row r="10" spans="1:5" ht="15">
      <c r="A10" s="71" t="s">
        <v>6</v>
      </c>
      <c r="B10" s="55">
        <f>+B11+B13+B17+B20+B22</f>
        <v>13821.599999999999</v>
      </c>
      <c r="C10" s="55">
        <f>+C11+C13+C17+C20+C22</f>
        <v>16917.7</v>
      </c>
      <c r="D10" s="55">
        <f>+C10/B10*100</f>
        <v>122.40044567922675</v>
      </c>
      <c r="E10" s="94">
        <f>+C10-B10</f>
        <v>3096.100000000002</v>
      </c>
    </row>
    <row r="11" spans="1:5" ht="14.25">
      <c r="A11" s="65" t="s">
        <v>7</v>
      </c>
      <c r="B11" s="58">
        <f>(+B12)</f>
        <v>6874</v>
      </c>
      <c r="C11" s="58">
        <f>(+C12)</f>
        <v>9811.6</v>
      </c>
      <c r="D11" s="56">
        <f aca="true" t="shared" si="0" ref="D11:D20">+C11/B11*100</f>
        <v>142.73494326447485</v>
      </c>
      <c r="E11" s="93">
        <f aca="true" t="shared" si="1" ref="E11:E64">+C11-B11</f>
        <v>2937.6000000000004</v>
      </c>
    </row>
    <row r="12" spans="1:5" ht="14.25">
      <c r="A12" s="65" t="s">
        <v>8</v>
      </c>
      <c r="B12" s="58">
        <v>6874</v>
      </c>
      <c r="C12" s="58">
        <v>9811.6</v>
      </c>
      <c r="D12" s="56">
        <f t="shared" si="0"/>
        <v>142.73494326447485</v>
      </c>
      <c r="E12" s="93">
        <f t="shared" si="1"/>
        <v>2937.6000000000004</v>
      </c>
    </row>
    <row r="13" spans="1:5" s="6" customFormat="1" ht="15">
      <c r="A13" s="65" t="s">
        <v>9</v>
      </c>
      <c r="B13" s="58">
        <f>+B15+B16</f>
        <v>4475.4</v>
      </c>
      <c r="C13" s="58">
        <f>+C15+C16</f>
        <v>4664.3</v>
      </c>
      <c r="D13" s="56">
        <f t="shared" si="0"/>
        <v>104.2208517674398</v>
      </c>
      <c r="E13" s="93">
        <f t="shared" si="1"/>
        <v>188.90000000000055</v>
      </c>
    </row>
    <row r="14" spans="1:5" ht="14.25">
      <c r="A14" s="65" t="s">
        <v>10</v>
      </c>
      <c r="B14" s="84"/>
      <c r="C14" s="84"/>
      <c r="D14" s="56"/>
      <c r="E14" s="93"/>
    </row>
    <row r="15" spans="1:5" ht="14.25">
      <c r="A15" s="65" t="s">
        <v>11</v>
      </c>
      <c r="B15" s="58">
        <v>4475.4</v>
      </c>
      <c r="C15" s="58">
        <v>4661.5</v>
      </c>
      <c r="D15" s="56">
        <f t="shared" si="0"/>
        <v>104.15828752737187</v>
      </c>
      <c r="E15" s="93">
        <f t="shared" si="1"/>
        <v>186.10000000000036</v>
      </c>
    </row>
    <row r="16" spans="1:5" ht="14.25">
      <c r="A16" s="65" t="s">
        <v>58</v>
      </c>
      <c r="B16" s="58">
        <v>0</v>
      </c>
      <c r="C16" s="58">
        <v>2.8</v>
      </c>
      <c r="D16" s="56"/>
      <c r="E16" s="93">
        <f t="shared" si="1"/>
        <v>2.8</v>
      </c>
    </row>
    <row r="17" spans="1:5" ht="14.25">
      <c r="A17" s="65" t="s">
        <v>33</v>
      </c>
      <c r="B17" s="58">
        <f>+B18+B19</f>
        <v>2000.3999999999999</v>
      </c>
      <c r="C17" s="58">
        <f>+C18+C19</f>
        <v>1551.6</v>
      </c>
      <c r="D17" s="56">
        <f t="shared" si="0"/>
        <v>77.56448710257948</v>
      </c>
      <c r="E17" s="93">
        <f t="shared" si="1"/>
        <v>-448.79999999999995</v>
      </c>
    </row>
    <row r="18" spans="1:5" ht="14.25">
      <c r="A18" s="65" t="s">
        <v>34</v>
      </c>
      <c r="B18" s="58">
        <v>43.6</v>
      </c>
      <c r="C18" s="58">
        <v>56.3</v>
      </c>
      <c r="D18" s="56">
        <f t="shared" si="0"/>
        <v>129.12844036697246</v>
      </c>
      <c r="E18" s="93">
        <f t="shared" si="1"/>
        <v>12.699999999999996</v>
      </c>
    </row>
    <row r="19" spans="1:5" ht="14.25">
      <c r="A19" s="65" t="s">
        <v>40</v>
      </c>
      <c r="B19" s="58">
        <v>1956.8</v>
      </c>
      <c r="C19" s="58">
        <v>1495.3</v>
      </c>
      <c r="D19" s="56">
        <f t="shared" si="0"/>
        <v>76.41557645134914</v>
      </c>
      <c r="E19" s="93">
        <f t="shared" si="1"/>
        <v>-461.5</v>
      </c>
    </row>
    <row r="20" spans="1:5" ht="14.25">
      <c r="A20" s="65" t="s">
        <v>12</v>
      </c>
      <c r="B20" s="58">
        <v>473.3</v>
      </c>
      <c r="C20" s="58">
        <v>890.2</v>
      </c>
      <c r="D20" s="56">
        <f t="shared" si="0"/>
        <v>188.0836678639341</v>
      </c>
      <c r="E20" s="93">
        <f t="shared" si="1"/>
        <v>416.90000000000003</v>
      </c>
    </row>
    <row r="21" spans="1:5" ht="12.75">
      <c r="A21" s="103" t="s">
        <v>59</v>
      </c>
      <c r="B21" s="97"/>
      <c r="C21" s="97"/>
      <c r="D21" s="105"/>
      <c r="E21" s="100">
        <f>C22-B22</f>
        <v>1.5</v>
      </c>
    </row>
    <row r="22" spans="1:5" ht="19.5" customHeight="1">
      <c r="A22" s="104"/>
      <c r="B22" s="98">
        <v>-1.5</v>
      </c>
      <c r="C22" s="98">
        <v>0</v>
      </c>
      <c r="D22" s="106"/>
      <c r="E22" s="101"/>
    </row>
    <row r="23" spans="1:5" ht="15">
      <c r="A23" s="71" t="s">
        <v>13</v>
      </c>
      <c r="B23" s="55">
        <f>(B25+B29+B33+B34+B32)</f>
        <v>3076.8</v>
      </c>
      <c r="C23" s="55">
        <f>(C25+C29+C33+C34+C32)</f>
        <v>3569.2</v>
      </c>
      <c r="D23" s="55">
        <f>+C23/B23*100</f>
        <v>116.0036401456058</v>
      </c>
      <c r="E23" s="94">
        <f t="shared" si="1"/>
        <v>492.39999999999964</v>
      </c>
    </row>
    <row r="24" spans="1:5" ht="25.5">
      <c r="A24" s="65" t="s">
        <v>35</v>
      </c>
      <c r="B24" s="58"/>
      <c r="C24" s="58"/>
      <c r="D24" s="56"/>
      <c r="E24" s="93"/>
    </row>
    <row r="25" spans="1:5" ht="14.25">
      <c r="A25" s="65" t="s">
        <v>36</v>
      </c>
      <c r="B25" s="58">
        <f>+B26+B27+B28</f>
        <v>661.5999999999999</v>
      </c>
      <c r="C25" s="58">
        <f>+C26+C27+C28</f>
        <v>1000.8</v>
      </c>
      <c r="D25" s="56">
        <f>+C25/B25*100</f>
        <v>151.2696493349456</v>
      </c>
      <c r="E25" s="93">
        <f t="shared" si="1"/>
        <v>339.20000000000005</v>
      </c>
    </row>
    <row r="26" spans="1:5" ht="25.5">
      <c r="A26" s="65" t="s">
        <v>42</v>
      </c>
      <c r="B26" s="58">
        <v>313.2</v>
      </c>
      <c r="C26" s="58">
        <v>787.3</v>
      </c>
      <c r="D26" s="56">
        <f>+C26/B26*100</f>
        <v>251.37292464878672</v>
      </c>
      <c r="E26" s="93">
        <f t="shared" si="1"/>
        <v>474.09999999999997</v>
      </c>
    </row>
    <row r="27" spans="1:5" ht="14.25">
      <c r="A27" s="65" t="s">
        <v>41</v>
      </c>
      <c r="B27" s="58">
        <v>348.4</v>
      </c>
      <c r="C27" s="58">
        <v>207.9</v>
      </c>
      <c r="D27" s="56">
        <f>+C27/B27*100</f>
        <v>59.672789896670494</v>
      </c>
      <c r="E27" s="93">
        <f t="shared" si="1"/>
        <v>-140.49999999999997</v>
      </c>
    </row>
    <row r="28" spans="1:5" ht="14.25">
      <c r="A28" s="65" t="s">
        <v>43</v>
      </c>
      <c r="B28" s="58">
        <v>0</v>
      </c>
      <c r="C28" s="58">
        <v>5.6</v>
      </c>
      <c r="D28" s="56"/>
      <c r="E28" s="93">
        <f t="shared" si="1"/>
        <v>5.6</v>
      </c>
    </row>
    <row r="29" spans="1:5" ht="25.5">
      <c r="A29" s="65" t="s">
        <v>14</v>
      </c>
      <c r="B29" s="58">
        <f>+B30</f>
        <v>298.5</v>
      </c>
      <c r="C29" s="58">
        <f>+C30</f>
        <v>395.7</v>
      </c>
      <c r="D29" s="56">
        <f aca="true" t="shared" si="2" ref="D29:D34">+C29/B29*100</f>
        <v>132.56281407035175</v>
      </c>
      <c r="E29" s="93">
        <f t="shared" si="1"/>
        <v>97.19999999999999</v>
      </c>
    </row>
    <row r="30" spans="1:5" ht="14.25">
      <c r="A30" s="65" t="s">
        <v>15</v>
      </c>
      <c r="B30" s="58">
        <v>298.5</v>
      </c>
      <c r="C30" s="58">
        <v>395.7</v>
      </c>
      <c r="D30" s="56">
        <f t="shared" si="2"/>
        <v>132.56281407035175</v>
      </c>
      <c r="E30" s="93">
        <f t="shared" si="1"/>
        <v>97.19999999999999</v>
      </c>
    </row>
    <row r="31" spans="1:5" ht="14.25">
      <c r="A31" s="65" t="s">
        <v>16</v>
      </c>
      <c r="B31" s="58"/>
      <c r="C31" s="58"/>
      <c r="D31" s="56"/>
      <c r="E31" s="93"/>
    </row>
    <row r="32" spans="1:5" ht="14.25">
      <c r="A32" s="65" t="s">
        <v>17</v>
      </c>
      <c r="B32" s="58">
        <v>1660.9</v>
      </c>
      <c r="C32" s="58">
        <v>1780.8</v>
      </c>
      <c r="D32" s="56">
        <f t="shared" si="2"/>
        <v>107.21897766271297</v>
      </c>
      <c r="E32" s="93">
        <f t="shared" si="1"/>
        <v>119.89999999999986</v>
      </c>
    </row>
    <row r="33" spans="1:5" ht="14.25">
      <c r="A33" s="65" t="s">
        <v>18</v>
      </c>
      <c r="B33" s="58">
        <v>440.6</v>
      </c>
      <c r="C33" s="58">
        <v>391.9</v>
      </c>
      <c r="D33" s="56">
        <f t="shared" si="2"/>
        <v>88.94689060372218</v>
      </c>
      <c r="E33" s="93">
        <f t="shared" si="1"/>
        <v>-48.700000000000045</v>
      </c>
    </row>
    <row r="34" spans="1:5" ht="14.25">
      <c r="A34" s="65" t="s">
        <v>19</v>
      </c>
      <c r="B34" s="58">
        <v>15.2</v>
      </c>
      <c r="C34" s="58">
        <v>0</v>
      </c>
      <c r="D34" s="56">
        <f t="shared" si="2"/>
        <v>0</v>
      </c>
      <c r="E34" s="93">
        <f t="shared" si="1"/>
        <v>-15.2</v>
      </c>
    </row>
    <row r="35" spans="1:5" ht="15">
      <c r="A35" s="71" t="s">
        <v>61</v>
      </c>
      <c r="B35" s="99"/>
      <c r="C35" s="99">
        <f>C37+C41</f>
        <v>15948.400000000001</v>
      </c>
      <c r="D35" s="55"/>
      <c r="E35" s="94"/>
    </row>
    <row r="36" spans="1:5" ht="15">
      <c r="A36" s="72" t="s">
        <v>20</v>
      </c>
      <c r="B36" s="85"/>
      <c r="C36" s="85"/>
      <c r="D36" s="56"/>
      <c r="E36" s="93"/>
    </row>
    <row r="37" spans="1:5" ht="15">
      <c r="A37" s="72" t="s">
        <v>21</v>
      </c>
      <c r="B37" s="55">
        <f>+B38+B39+B40</f>
        <v>17186.7</v>
      </c>
      <c r="C37" s="55">
        <f>+C38+C39+C40</f>
        <v>16347.500000000002</v>
      </c>
      <c r="D37" s="55">
        <f aca="true" t="shared" si="3" ref="D37:D43">+C37/B37*100</f>
        <v>95.1171545439206</v>
      </c>
      <c r="E37" s="94">
        <f t="shared" si="1"/>
        <v>-839.1999999999989</v>
      </c>
    </row>
    <row r="38" spans="1:5" ht="14.25">
      <c r="A38" s="73" t="s">
        <v>22</v>
      </c>
      <c r="B38" s="58">
        <v>9676.4</v>
      </c>
      <c r="C38" s="58">
        <v>5657.2</v>
      </c>
      <c r="D38" s="56">
        <f t="shared" si="3"/>
        <v>58.46389152990782</v>
      </c>
      <c r="E38" s="93">
        <f t="shared" si="1"/>
        <v>-4019.2</v>
      </c>
    </row>
    <row r="39" spans="1:5" ht="14.25">
      <c r="A39" s="73" t="s">
        <v>44</v>
      </c>
      <c r="B39" s="58">
        <v>7482.5</v>
      </c>
      <c r="C39" s="58">
        <v>10653.2</v>
      </c>
      <c r="D39" s="56">
        <f t="shared" si="3"/>
        <v>142.3748747076512</v>
      </c>
      <c r="E39" s="93">
        <f t="shared" si="1"/>
        <v>3170.7000000000007</v>
      </c>
    </row>
    <row r="40" spans="1:5" ht="14.25">
      <c r="A40" s="96" t="s">
        <v>60</v>
      </c>
      <c r="B40" s="58">
        <v>27.8</v>
      </c>
      <c r="C40" s="58">
        <v>37.1</v>
      </c>
      <c r="D40" s="56">
        <f t="shared" si="3"/>
        <v>133.45323741007192</v>
      </c>
      <c r="E40" s="93">
        <f t="shared" si="1"/>
        <v>9.3</v>
      </c>
    </row>
    <row r="41" spans="1:5" ht="38.25">
      <c r="A41" s="96" t="s">
        <v>62</v>
      </c>
      <c r="B41" s="58"/>
      <c r="C41" s="58">
        <v>-399.1</v>
      </c>
      <c r="D41" s="56"/>
      <c r="E41" s="93"/>
    </row>
    <row r="42" spans="1:5" ht="15">
      <c r="A42" s="74" t="s">
        <v>23</v>
      </c>
      <c r="B42" s="55">
        <f>(B10+B37+B23)</f>
        <v>34085.1</v>
      </c>
      <c r="C42" s="55">
        <f>(C10+C23+C35)</f>
        <v>36435.3</v>
      </c>
      <c r="D42" s="55">
        <f t="shared" si="3"/>
        <v>106.89509492417508</v>
      </c>
      <c r="E42" s="94">
        <f t="shared" si="1"/>
        <v>2350.2000000000044</v>
      </c>
    </row>
    <row r="43" spans="1:5" ht="14.25">
      <c r="A43" s="73" t="s">
        <v>37</v>
      </c>
      <c r="B43" s="85">
        <f>+B10+B23</f>
        <v>16898.399999999998</v>
      </c>
      <c r="C43" s="85">
        <f>+C10+C23</f>
        <v>20486.9</v>
      </c>
      <c r="D43" s="56">
        <f t="shared" si="3"/>
        <v>121.23573829474982</v>
      </c>
      <c r="E43" s="93">
        <f t="shared" si="1"/>
        <v>3588.5000000000036</v>
      </c>
    </row>
    <row r="44" spans="1:5" ht="14.25">
      <c r="A44" s="75"/>
      <c r="B44" s="47"/>
      <c r="C44" s="47"/>
      <c r="D44" s="56"/>
      <c r="E44" s="93"/>
    </row>
    <row r="45" spans="1:5" ht="12.75">
      <c r="A45" s="76"/>
      <c r="B45" s="50" t="s">
        <v>1</v>
      </c>
      <c r="C45" s="50" t="s">
        <v>1</v>
      </c>
      <c r="D45" s="50" t="s">
        <v>2</v>
      </c>
      <c r="E45" s="90" t="s">
        <v>47</v>
      </c>
    </row>
    <row r="46" spans="1:5" ht="12.75" customHeight="1">
      <c r="A46" s="77" t="s">
        <v>3</v>
      </c>
      <c r="B46" s="68" t="s">
        <v>54</v>
      </c>
      <c r="C46" s="68" t="s">
        <v>55</v>
      </c>
      <c r="D46" s="88" t="s">
        <v>4</v>
      </c>
      <c r="E46" s="91" t="s">
        <v>48</v>
      </c>
    </row>
    <row r="47" spans="1:5" ht="14.25" customHeight="1">
      <c r="A47" s="77" t="s">
        <v>5</v>
      </c>
      <c r="B47" s="69"/>
      <c r="C47" s="69"/>
      <c r="D47" s="88"/>
      <c r="E47" s="91"/>
    </row>
    <row r="48" spans="1:5" ht="12.75">
      <c r="A48" s="78"/>
      <c r="B48" s="86"/>
      <c r="C48" s="86"/>
      <c r="D48" s="89"/>
      <c r="E48" s="92"/>
    </row>
    <row r="49" spans="1:5" ht="15.75">
      <c r="A49" s="79" t="s">
        <v>24</v>
      </c>
      <c r="B49" s="57"/>
      <c r="C49" s="57"/>
      <c r="D49" s="56"/>
      <c r="E49" s="93"/>
    </row>
    <row r="50" spans="1:5" ht="14.25">
      <c r="A50" s="66" t="s">
        <v>25</v>
      </c>
      <c r="B50" s="59">
        <v>5426.6</v>
      </c>
      <c r="C50" s="59">
        <v>5382.3</v>
      </c>
      <c r="D50" s="56">
        <f aca="true" t="shared" si="4" ref="D50:D64">+C50/B50*100</f>
        <v>99.18365090480226</v>
      </c>
      <c r="E50" s="93">
        <f t="shared" si="1"/>
        <v>-44.30000000000018</v>
      </c>
    </row>
    <row r="51" spans="1:5" ht="15.75" customHeight="1">
      <c r="A51" s="66" t="s">
        <v>26</v>
      </c>
      <c r="B51" s="60">
        <v>168.9</v>
      </c>
      <c r="C51" s="60">
        <v>54.3</v>
      </c>
      <c r="D51" s="56">
        <f t="shared" si="4"/>
        <v>32.14920071047957</v>
      </c>
      <c r="E51" s="93">
        <f t="shared" si="1"/>
        <v>-114.60000000000001</v>
      </c>
    </row>
    <row r="52" spans="1:5" ht="14.25">
      <c r="A52" s="66" t="s">
        <v>27</v>
      </c>
      <c r="B52" s="60">
        <v>223.5</v>
      </c>
      <c r="C52" s="60">
        <v>3</v>
      </c>
      <c r="D52" s="56">
        <f t="shared" si="4"/>
        <v>1.342281879194631</v>
      </c>
      <c r="E52" s="93">
        <f t="shared" si="1"/>
        <v>-220.5</v>
      </c>
    </row>
    <row r="53" spans="1:5" ht="14.25">
      <c r="A53" s="66" t="s">
        <v>28</v>
      </c>
      <c r="B53" s="60">
        <v>1810</v>
      </c>
      <c r="C53" s="60">
        <v>4634.2</v>
      </c>
      <c r="D53" s="56">
        <f t="shared" si="4"/>
        <v>256.03314917127074</v>
      </c>
      <c r="E53" s="93">
        <f t="shared" si="1"/>
        <v>2824.2</v>
      </c>
    </row>
    <row r="54" spans="1:5" ht="14.25">
      <c r="A54" s="66" t="s">
        <v>38</v>
      </c>
      <c r="B54" s="60"/>
      <c r="C54" s="60"/>
      <c r="D54" s="56"/>
      <c r="E54" s="93"/>
    </row>
    <row r="55" spans="1:5" ht="14.25">
      <c r="A55" s="66" t="s">
        <v>29</v>
      </c>
      <c r="B55" s="60">
        <v>12064.6</v>
      </c>
      <c r="C55" s="60">
        <v>14652.8</v>
      </c>
      <c r="D55" s="56">
        <f t="shared" si="4"/>
        <v>121.4528455149777</v>
      </c>
      <c r="E55" s="93">
        <f t="shared" si="1"/>
        <v>2588.199999999999</v>
      </c>
    </row>
    <row r="56" spans="1:5" ht="14.25">
      <c r="A56" s="66" t="s">
        <v>56</v>
      </c>
      <c r="B56" s="60">
        <v>790.1</v>
      </c>
      <c r="C56" s="60">
        <v>831.1</v>
      </c>
      <c r="D56" s="56">
        <f t="shared" si="4"/>
        <v>105.18921655486648</v>
      </c>
      <c r="E56" s="93">
        <f t="shared" si="1"/>
        <v>41</v>
      </c>
    </row>
    <row r="57" spans="1:5" ht="14.25">
      <c r="A57" s="66" t="s">
        <v>57</v>
      </c>
      <c r="B57" s="95">
        <v>3196.1</v>
      </c>
      <c r="C57" s="60">
        <v>2232.3</v>
      </c>
      <c r="D57" s="56">
        <f t="shared" si="4"/>
        <v>69.84449798191547</v>
      </c>
      <c r="E57" s="93">
        <f t="shared" si="1"/>
        <v>-963.7999999999997</v>
      </c>
    </row>
    <row r="58" spans="1:5" ht="14.25">
      <c r="A58" s="66" t="s">
        <v>30</v>
      </c>
      <c r="B58" s="60">
        <v>127.4</v>
      </c>
      <c r="C58" s="60">
        <v>132.4</v>
      </c>
      <c r="D58" s="56">
        <f t="shared" si="4"/>
        <v>103.92464678178963</v>
      </c>
      <c r="E58" s="93">
        <f t="shared" si="1"/>
        <v>5</v>
      </c>
    </row>
    <row r="59" spans="1:5" ht="14.25">
      <c r="A59" s="66" t="s">
        <v>46</v>
      </c>
      <c r="B59" s="60">
        <v>3227.9</v>
      </c>
      <c r="C59" s="60"/>
      <c r="D59" s="56">
        <f t="shared" si="4"/>
        <v>0</v>
      </c>
      <c r="E59" s="93">
        <f t="shared" si="1"/>
        <v>-3227.9</v>
      </c>
    </row>
    <row r="60" spans="1:5" ht="14.25">
      <c r="A60" s="66" t="s">
        <v>49</v>
      </c>
      <c r="B60" s="60">
        <v>535.5</v>
      </c>
      <c r="C60" s="60">
        <v>697.5</v>
      </c>
      <c r="D60" s="56">
        <f t="shared" si="4"/>
        <v>130.25210084033614</v>
      </c>
      <c r="E60" s="93">
        <f t="shared" si="1"/>
        <v>162</v>
      </c>
    </row>
    <row r="61" spans="1:5" ht="14.25">
      <c r="A61" s="66" t="s">
        <v>50</v>
      </c>
      <c r="B61" s="60">
        <v>484.9</v>
      </c>
      <c r="C61" s="60">
        <v>61.5</v>
      </c>
      <c r="D61" s="56">
        <f t="shared" si="4"/>
        <v>12.68302742833574</v>
      </c>
      <c r="E61" s="93">
        <f t="shared" si="1"/>
        <v>-423.4</v>
      </c>
    </row>
    <row r="62" spans="1:5" ht="15">
      <c r="A62" s="80" t="s">
        <v>31</v>
      </c>
      <c r="B62" s="61">
        <f>SUM(B50:B61)</f>
        <v>28055.5</v>
      </c>
      <c r="C62" s="61">
        <f>SUM(C50:C61)</f>
        <v>28681.399999999998</v>
      </c>
      <c r="D62" s="55">
        <f t="shared" si="4"/>
        <v>102.23093511076257</v>
      </c>
      <c r="E62" s="94">
        <f t="shared" si="1"/>
        <v>625.8999999999978</v>
      </c>
    </row>
    <row r="63" spans="1:5" ht="14.25">
      <c r="A63" s="81"/>
      <c r="B63" s="87"/>
      <c r="C63" s="87"/>
      <c r="D63" s="56"/>
      <c r="E63" s="93"/>
    </row>
    <row r="64" spans="1:5" ht="14.25">
      <c r="A64" s="82" t="s">
        <v>32</v>
      </c>
      <c r="B64" s="62">
        <f>+B42-B62</f>
        <v>6029.5999999999985</v>
      </c>
      <c r="C64" s="62">
        <f>+C42-C62</f>
        <v>7753.900000000005</v>
      </c>
      <c r="D64" s="56">
        <f t="shared" si="4"/>
        <v>128.5972535491576</v>
      </c>
      <c r="E64" s="93">
        <f t="shared" si="1"/>
        <v>1724.3000000000065</v>
      </c>
    </row>
    <row r="65" spans="1:4" ht="12.75">
      <c r="A65" s="81"/>
      <c r="B65" s="62"/>
      <c r="C65" s="62"/>
      <c r="D65" s="62"/>
    </row>
    <row r="66" spans="1:4" ht="12.75">
      <c r="A66" s="83"/>
      <c r="B66" s="63"/>
      <c r="C66" s="63"/>
      <c r="D66" s="64"/>
    </row>
    <row r="67" spans="1:4" ht="12.75">
      <c r="A67" s="75"/>
      <c r="B67" s="47"/>
      <c r="C67" s="47"/>
      <c r="D67" s="64"/>
    </row>
    <row r="68" spans="1:4" ht="12.75">
      <c r="A68" s="75"/>
      <c r="B68" s="47"/>
      <c r="C68" s="47"/>
      <c r="D68" s="64"/>
    </row>
    <row r="69" spans="1:4" ht="12.75">
      <c r="A69" s="83"/>
      <c r="B69" s="63"/>
      <c r="C69" s="63"/>
      <c r="D69" s="6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</sheetData>
  <mergeCells count="5">
    <mergeCell ref="E21:E22"/>
    <mergeCell ref="A1:D1"/>
    <mergeCell ref="A2:D2"/>
    <mergeCell ref="A21:A22"/>
    <mergeCell ref="D21:D2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0"/>
      <c r="B4" s="110"/>
      <c r="C4" s="110"/>
      <c r="D4" s="110"/>
      <c r="E4" s="110"/>
      <c r="F4" s="110"/>
      <c r="G4" s="110"/>
    </row>
    <row r="5" spans="1:9" ht="15">
      <c r="A5" s="111"/>
      <c r="B5" s="111"/>
      <c r="C5" s="111"/>
      <c r="D5" s="111"/>
      <c r="E5" s="111"/>
      <c r="F5" s="111"/>
      <c r="G5" s="111"/>
      <c r="I5" s="5"/>
    </row>
    <row r="6" spans="4:6" ht="15">
      <c r="D6" s="111"/>
      <c r="E6" s="111"/>
      <c r="F6" s="111"/>
    </row>
    <row r="8" spans="1:7" ht="33.75" customHeight="1">
      <c r="A8" s="109"/>
      <c r="B8" s="109"/>
      <c r="C8" s="109"/>
      <c r="D8" s="109"/>
      <c r="E8" s="109"/>
      <c r="F8" s="109"/>
      <c r="G8" s="109"/>
    </row>
    <row r="9" spans="1:7" ht="45.75" customHeight="1">
      <c r="A9" s="109"/>
      <c r="B9" s="109"/>
      <c r="C9" s="109"/>
      <c r="D9" s="109"/>
      <c r="E9" s="10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8"/>
      <c r="B55" s="108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7"/>
      <c r="B64" s="107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2"/>
      <c r="B2" s="112"/>
      <c r="C2" s="112"/>
      <c r="D2" s="112"/>
      <c r="E2" s="112"/>
    </row>
    <row r="4" spans="1:6" ht="21" customHeight="1">
      <c r="A4" s="16"/>
      <c r="B4" s="17"/>
      <c r="C4" s="17"/>
      <c r="D4" s="113"/>
      <c r="E4" s="113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fin03u</cp:lastModifiedBy>
  <cp:lastPrinted>2011-02-10T13:32:57Z</cp:lastPrinted>
  <dcterms:created xsi:type="dcterms:W3CDTF">2002-08-21T11:19:18Z</dcterms:created>
  <dcterms:modified xsi:type="dcterms:W3CDTF">2011-03-16T12:22:41Z</dcterms:modified>
  <cp:category/>
  <cp:version/>
  <cp:contentType/>
  <cp:contentStatus/>
</cp:coreProperties>
</file>