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'Лист1'!$A$1:$E$67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<sst xmlns="http://schemas.openxmlformats.org/spreadsheetml/2006/main" count="73" uniqueCount="60">
  <si>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</si>
  <si>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</si>
  <si>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</si>
  <si>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</si>
  <si>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</si>
  <si>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</si>
  <si>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</si>
  <si>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</si>
  <si>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</si>
  <si>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</si>
  <si>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</si>
  <si>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</si>
  <si>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</si>
  <si>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</si>
  <si>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</si>
  <si>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</si>
  <si>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</si>
  <si>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</si>
  <si>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</si>
  <si>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</si>
  <si>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</si>
  <si>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</si>
  <si>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</si>
  <si>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</si>
  <si>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</si>
  <si>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</si>
  <si>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</si>
  <si>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</si>
  <si>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</si>
  <si>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</si>
  <si>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</si>
  <si>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</si>
  <si>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</si>
  <si>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</si>
  <si>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</si>
  <si>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</si>
  <si>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</si>
  <si>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</si>
  <si>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</si>
  <si>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</si>
  <si>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</si>
  <si>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</si>
  <si>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</si>
  <si>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</si>
  <si>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</si>
  <si>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</si>
  <si>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</si>
  <si>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</si>
  <si>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</si>
  <si>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</si>
  <si>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</si>
  <si>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за январь</t>
  </si>
  <si>
    <t>2010г.</t>
  </si>
  <si>
    <t>Межбюджетные трансферты</t>
  </si>
  <si>
    <t>ЗА ЯНВАРЬ 2011Г. В СРАВНЕНИИ С СООТВЕТСТВУЮЩИМ ПЕРИОДОМ ПРОШЛОГО ГОДА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</si>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</sst>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3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170" fontId="18" fillId="2" borderId="0" xfId="0" applyNumberFormat="1" applyFont="1" applyFill="1" applyBorder="1" applyAlignment="1">
      <alignment horizontal="right" vertical="top" shrinkToFit="1"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>
      <alignment/>
    </xf>
    <xf numFmtId="0" fontId="17" fillId="0" borderId="7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3" xfId="0" applyFont="1" applyBorder="1" applyAlignment="1" applyProtection="1">
      <alignment horizontal="left" wrapText="1"/>
      <protection/>
    </xf>
    <xf numFmtId="0" fontId="17" fillId="0" borderId="4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20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8" xfId="0" applyFont="1" applyBorder="1" applyAlignment="1" applyProtection="1">
      <alignment horizontal="left"/>
      <protection/>
    </xf>
    <xf numFmtId="170" fontId="17" fillId="2" borderId="0" xfId="0" applyNumberFormat="1" applyFont="1" applyFill="1" applyBorder="1" applyAlignment="1">
      <alignment/>
    </xf>
    <xf numFmtId="0" fontId="17" fillId="0" borderId="9" xfId="0" applyFont="1" applyBorder="1" applyAlignment="1" applyProtection="1">
      <alignment horizontal="left"/>
      <protection/>
    </xf>
    <xf numFmtId="0" fontId="17" fillId="0" borderId="8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view="pageBreakPreview" zoomScaleSheetLayoutView="100" workbookViewId="0" topLeftCell="A4">
      <selection activeCell="D60" sqref="D60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92" t="s">
        <v>43</v>
      </c>
      <c r="B1" s="92"/>
      <c r="C1" s="92"/>
      <c r="D1" s="92"/>
    </row>
    <row r="2" spans="1:4" ht="12.75">
      <c r="A2" s="92" t="s">
        <v>54</v>
      </c>
      <c r="B2" s="92"/>
      <c r="C2" s="92"/>
      <c r="D2" s="92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67" t="s">
        <v>50</v>
      </c>
      <c r="C5" s="67" t="s">
        <v>50</v>
      </c>
      <c r="D5" s="50" t="s">
        <v>2</v>
      </c>
      <c r="E5" s="100" t="s">
        <v>56</v>
      </c>
    </row>
    <row r="6" spans="1:5" ht="12.75" customHeight="1">
      <c r="A6" s="51" t="s">
        <v>3</v>
      </c>
      <c r="B6" s="68" t="s">
        <v>51</v>
      </c>
      <c r="C6" s="68" t="s">
        <v>51</v>
      </c>
      <c r="D6" s="90" t="s">
        <v>4</v>
      </c>
      <c r="E6" s="101" t="s">
        <v>57</v>
      </c>
    </row>
    <row r="7" spans="1:5" ht="12.75">
      <c r="A7" s="51" t="s">
        <v>5</v>
      </c>
      <c r="B7" s="69" t="s">
        <v>52</v>
      </c>
      <c r="C7" s="69" t="s">
        <v>55</v>
      </c>
      <c r="D7" s="90"/>
      <c r="E7" s="101"/>
    </row>
    <row r="8" spans="1:5" ht="12.75">
      <c r="A8" s="52"/>
      <c r="B8" s="70"/>
      <c r="C8" s="70"/>
      <c r="D8" s="91"/>
      <c r="E8" s="102"/>
    </row>
    <row r="9" spans="1:4" ht="12.75">
      <c r="A9" s="53"/>
      <c r="B9" s="54"/>
      <c r="C9" s="54"/>
      <c r="D9" s="54"/>
    </row>
    <row r="10" spans="1:5" ht="15">
      <c r="A10" s="71" t="s">
        <v>6</v>
      </c>
      <c r="B10" s="55">
        <f>+B11+B13+B16+B19+B21</f>
        <v>7662.199999999999</v>
      </c>
      <c r="C10" s="55">
        <f>+C11+C13+C16+C19+C21</f>
        <v>8848.099999999999</v>
      </c>
      <c r="D10" s="55">
        <f>+C10/B10*100</f>
        <v>115.4772780663517</v>
      </c>
      <c r="E10" s="104">
        <f>+C10-B10</f>
        <v>1185.8999999999996</v>
      </c>
    </row>
    <row r="11" spans="1:5" ht="14.25">
      <c r="A11" s="65" t="s">
        <v>7</v>
      </c>
      <c r="B11" s="58">
        <f>(+B12)</f>
        <v>2649.7</v>
      </c>
      <c r="C11" s="58">
        <f>(+C12)</f>
        <v>4495.2</v>
      </c>
      <c r="D11" s="56">
        <f aca="true" t="shared" si="0" ref="D11:D19">+C11/B11*100</f>
        <v>169.64939427104954</v>
      </c>
      <c r="E11" s="103">
        <f aca="true" t="shared" si="1" ref="E11:E62">+C11-B11</f>
        <v>1845.5</v>
      </c>
    </row>
    <row r="12" spans="1:5" ht="14.25">
      <c r="A12" s="65" t="s">
        <v>8</v>
      </c>
      <c r="B12" s="58">
        <v>2649.7</v>
      </c>
      <c r="C12" s="58">
        <v>4495.2</v>
      </c>
      <c r="D12" s="56">
        <f t="shared" si="0"/>
        <v>169.64939427104954</v>
      </c>
      <c r="E12" s="103">
        <f t="shared" si="1"/>
        <v>1845.5</v>
      </c>
    </row>
    <row r="13" spans="1:5" s="6" customFormat="1" ht="15">
      <c r="A13" s="65" t="s">
        <v>9</v>
      </c>
      <c r="B13" s="58">
        <f>+B15</f>
        <v>3813.6</v>
      </c>
      <c r="C13" s="58">
        <v>3443.3</v>
      </c>
      <c r="D13" s="56">
        <f t="shared" si="0"/>
        <v>90.29001468428783</v>
      </c>
      <c r="E13" s="103">
        <f t="shared" si="1"/>
        <v>-370.2999999999997</v>
      </c>
    </row>
    <row r="14" spans="1:5" ht="14.25">
      <c r="A14" s="65" t="s">
        <v>10</v>
      </c>
      <c r="B14" s="85"/>
      <c r="C14" s="85"/>
      <c r="D14" s="56"/>
      <c r="E14" s="103"/>
    </row>
    <row r="15" spans="1:5" ht="14.25">
      <c r="A15" s="65" t="s">
        <v>11</v>
      </c>
      <c r="B15" s="58">
        <v>3813.6</v>
      </c>
      <c r="C15" s="58">
        <v>3440.5</v>
      </c>
      <c r="D15" s="56">
        <f t="shared" si="0"/>
        <v>90.2165932452276</v>
      </c>
      <c r="E15" s="103">
        <f t="shared" si="1"/>
        <v>-373.0999999999999</v>
      </c>
    </row>
    <row r="16" spans="1:5" ht="14.25">
      <c r="A16" s="65" t="s">
        <v>37</v>
      </c>
      <c r="B16" s="58">
        <f>+B17+B18</f>
        <v>1064</v>
      </c>
      <c r="C16" s="58">
        <f>+C17+C18</f>
        <v>536.3</v>
      </c>
      <c r="D16" s="56">
        <f t="shared" si="0"/>
        <v>50.40413533834586</v>
      </c>
      <c r="E16" s="103">
        <f t="shared" si="1"/>
        <v>-527.7</v>
      </c>
    </row>
    <row r="17" spans="1:5" ht="14.25">
      <c r="A17" s="65" t="s">
        <v>38</v>
      </c>
      <c r="B17" s="58">
        <v>21.9</v>
      </c>
      <c r="C17" s="58">
        <v>32.1</v>
      </c>
      <c r="D17" s="56">
        <f t="shared" si="0"/>
        <v>146.57534246575344</v>
      </c>
      <c r="E17" s="103">
        <f t="shared" si="1"/>
        <v>10.200000000000003</v>
      </c>
    </row>
    <row r="18" spans="1:5" ht="14.25">
      <c r="A18" s="65" t="s">
        <v>44</v>
      </c>
      <c r="B18" s="58">
        <v>1042.1</v>
      </c>
      <c r="C18" s="58">
        <v>504.2</v>
      </c>
      <c r="D18" s="56">
        <f t="shared" si="0"/>
        <v>48.38307264178102</v>
      </c>
      <c r="E18" s="103">
        <f t="shared" si="1"/>
        <v>-537.8999999999999</v>
      </c>
    </row>
    <row r="19" spans="1:5" ht="15">
      <c r="A19" s="65" t="s">
        <v>12</v>
      </c>
      <c r="B19" s="58">
        <v>135.2</v>
      </c>
      <c r="C19" s="58">
        <v>373.3</v>
      </c>
      <c r="D19" s="55">
        <f t="shared" si="0"/>
        <v>276.10946745562137</v>
      </c>
      <c r="E19" s="103">
        <f t="shared" si="1"/>
        <v>238.10000000000002</v>
      </c>
    </row>
    <row r="20" spans="1:5" ht="25.5">
      <c r="A20" s="65" t="s">
        <v>13</v>
      </c>
      <c r="B20" s="58"/>
      <c r="C20" s="58"/>
      <c r="D20" s="56"/>
      <c r="E20" s="103"/>
    </row>
    <row r="21" spans="1:5" ht="25.5">
      <c r="A21" s="65" t="s">
        <v>14</v>
      </c>
      <c r="B21" s="86">
        <v>-0.3</v>
      </c>
      <c r="C21" s="86"/>
      <c r="D21" s="56"/>
      <c r="E21" s="103">
        <f t="shared" si="1"/>
        <v>0.3</v>
      </c>
    </row>
    <row r="22" spans="1:5" ht="15">
      <c r="A22" s="71" t="s">
        <v>15</v>
      </c>
      <c r="B22" s="55">
        <f>(B24+B29+B33+B34+B32)</f>
        <v>1456.4</v>
      </c>
      <c r="C22" s="55">
        <f>(C24+C29+C33+C34+C32)</f>
        <v>1905.9</v>
      </c>
      <c r="D22" s="55">
        <f>+C22/B22*100</f>
        <v>130.8637736885471</v>
      </c>
      <c r="E22" s="104">
        <f t="shared" si="1"/>
        <v>449.5</v>
      </c>
    </row>
    <row r="23" spans="1:5" ht="25.5">
      <c r="A23" s="65" t="s">
        <v>39</v>
      </c>
      <c r="B23" s="58"/>
      <c r="C23" s="58"/>
      <c r="D23" s="56"/>
      <c r="E23" s="103"/>
    </row>
    <row r="24" spans="1:5" ht="14.25">
      <c r="A24" s="65" t="s">
        <v>40</v>
      </c>
      <c r="B24" s="58">
        <f>+B26+B27+B28</f>
        <v>332.3</v>
      </c>
      <c r="C24" s="58">
        <f>+C26+C27+C28</f>
        <v>672.1999999999999</v>
      </c>
      <c r="D24" s="56">
        <f>+C24/B24*100</f>
        <v>202.2870899789347</v>
      </c>
      <c r="E24" s="103">
        <f t="shared" si="1"/>
        <v>339.8999999999999</v>
      </c>
    </row>
    <row r="25" spans="1:5" ht="38.25">
      <c r="A25" s="65" t="s">
        <v>45</v>
      </c>
      <c r="B25" s="58"/>
      <c r="C25" s="58"/>
      <c r="D25" s="56"/>
      <c r="E25" s="103"/>
    </row>
    <row r="26" spans="1:5" ht="25.5">
      <c r="A26" s="65" t="s">
        <v>47</v>
      </c>
      <c r="B26" s="58">
        <v>155.3</v>
      </c>
      <c r="C26" s="58">
        <v>517</v>
      </c>
      <c r="D26" s="56">
        <f>+C26/B26*100</f>
        <v>332.9040566645203</v>
      </c>
      <c r="E26" s="103">
        <f t="shared" si="1"/>
        <v>361.7</v>
      </c>
    </row>
    <row r="27" spans="1:5" ht="14.25">
      <c r="A27" s="65" t="s">
        <v>46</v>
      </c>
      <c r="B27" s="58">
        <v>177</v>
      </c>
      <c r="C27" s="58">
        <v>152.4</v>
      </c>
      <c r="D27" s="56">
        <f>+C27/B27*100</f>
        <v>86.10169491525424</v>
      </c>
      <c r="E27" s="103">
        <f t="shared" si="1"/>
        <v>-24.599999999999994</v>
      </c>
    </row>
    <row r="28" spans="1:5" ht="14.25">
      <c r="A28" s="65" t="s">
        <v>48</v>
      </c>
      <c r="B28" s="58"/>
      <c r="C28" s="58">
        <v>2.8</v>
      </c>
      <c r="D28" s="56"/>
      <c r="E28" s="103">
        <f t="shared" si="1"/>
        <v>2.8</v>
      </c>
    </row>
    <row r="29" spans="1:5" ht="25.5">
      <c r="A29" s="65" t="s">
        <v>16</v>
      </c>
      <c r="B29" s="58">
        <f>+B30</f>
        <v>258.3</v>
      </c>
      <c r="C29" s="58">
        <f>+C30</f>
        <v>241.3</v>
      </c>
      <c r="D29" s="56">
        <f aca="true" t="shared" si="2" ref="D29:D34">+C29/B29*100</f>
        <v>93.41850561362757</v>
      </c>
      <c r="E29" s="103">
        <f t="shared" si="1"/>
        <v>-17</v>
      </c>
    </row>
    <row r="30" spans="1:5" ht="14.25">
      <c r="A30" s="65" t="s">
        <v>17</v>
      </c>
      <c r="B30" s="58">
        <v>258.3</v>
      </c>
      <c r="C30" s="58">
        <v>241.3</v>
      </c>
      <c r="D30" s="56">
        <f t="shared" si="2"/>
        <v>93.41850561362757</v>
      </c>
      <c r="E30" s="103">
        <f t="shared" si="1"/>
        <v>-17</v>
      </c>
    </row>
    <row r="31" spans="1:5" ht="14.25">
      <c r="A31" s="65" t="s">
        <v>18</v>
      </c>
      <c r="B31" s="58"/>
      <c r="C31" s="58"/>
      <c r="D31" s="56"/>
      <c r="E31" s="103"/>
    </row>
    <row r="32" spans="1:5" ht="14.25">
      <c r="A32" s="65" t="s">
        <v>19</v>
      </c>
      <c r="B32" s="58">
        <v>711.9</v>
      </c>
      <c r="C32" s="58">
        <v>825.9</v>
      </c>
      <c r="D32" s="56">
        <f t="shared" si="2"/>
        <v>116.0134850400337</v>
      </c>
      <c r="E32" s="103">
        <f t="shared" si="1"/>
        <v>114</v>
      </c>
    </row>
    <row r="33" spans="1:5" ht="14.25">
      <c r="A33" s="65" t="s">
        <v>20</v>
      </c>
      <c r="B33" s="58">
        <v>153.8</v>
      </c>
      <c r="C33" s="58">
        <v>166.5</v>
      </c>
      <c r="D33" s="56">
        <f t="shared" si="2"/>
        <v>108.25747724317294</v>
      </c>
      <c r="E33" s="103">
        <f t="shared" si="1"/>
        <v>12.699999999999989</v>
      </c>
    </row>
    <row r="34" spans="1:5" ht="14.25">
      <c r="A34" s="65" t="s">
        <v>21</v>
      </c>
      <c r="B34" s="58">
        <v>0.1</v>
      </c>
      <c r="C34" s="58"/>
      <c r="D34" s="56">
        <f t="shared" si="2"/>
        <v>0</v>
      </c>
      <c r="E34" s="103">
        <f t="shared" si="1"/>
        <v>-0.1</v>
      </c>
    </row>
    <row r="35" spans="1:5" ht="15">
      <c r="A35" s="72" t="s">
        <v>22</v>
      </c>
      <c r="B35" s="87"/>
      <c r="C35" s="87"/>
      <c r="D35" s="56"/>
      <c r="E35" s="103"/>
    </row>
    <row r="36" spans="1:5" ht="15">
      <c r="A36" s="72" t="s">
        <v>23</v>
      </c>
      <c r="B36" s="55">
        <f>+B37+B38</f>
        <v>6298.9</v>
      </c>
      <c r="C36" s="55">
        <v>5630.4</v>
      </c>
      <c r="D36" s="55">
        <f aca="true" t="shared" si="3" ref="D36:D41">+C36/B36*100</f>
        <v>89.38703583165315</v>
      </c>
      <c r="E36" s="104">
        <f t="shared" si="1"/>
        <v>-668.5</v>
      </c>
    </row>
    <row r="37" spans="1:5" ht="14.25">
      <c r="A37" s="73" t="s">
        <v>24</v>
      </c>
      <c r="B37" s="58">
        <v>3984.4</v>
      </c>
      <c r="C37" s="58"/>
      <c r="D37" s="56">
        <f t="shared" si="3"/>
        <v>0</v>
      </c>
      <c r="E37" s="103">
        <f t="shared" si="1"/>
        <v>-3984.4</v>
      </c>
    </row>
    <row r="38" spans="1:5" ht="14.25">
      <c r="A38" s="73" t="s">
        <v>49</v>
      </c>
      <c r="B38" s="58">
        <v>2314.5</v>
      </c>
      <c r="C38" s="58">
        <v>5630.4</v>
      </c>
      <c r="D38" s="56">
        <f t="shared" si="3"/>
        <v>243.26636422553466</v>
      </c>
      <c r="E38" s="103">
        <f t="shared" si="1"/>
        <v>3315.8999999999996</v>
      </c>
    </row>
    <row r="39" spans="1:5" ht="14.25">
      <c r="A39" s="75"/>
      <c r="B39" s="58"/>
      <c r="C39" s="58"/>
      <c r="D39" s="56"/>
      <c r="E39" s="103"/>
    </row>
    <row r="40" spans="1:5" ht="15">
      <c r="A40" s="74" t="s">
        <v>25</v>
      </c>
      <c r="B40" s="55">
        <f>(B10+B36+B22)</f>
        <v>15417.499999999998</v>
      </c>
      <c r="C40" s="55">
        <f>(C10+C36+C22)</f>
        <v>16384.399999999998</v>
      </c>
      <c r="D40" s="55">
        <f t="shared" si="3"/>
        <v>106.27144478676828</v>
      </c>
      <c r="E40" s="104">
        <f t="shared" si="1"/>
        <v>966.8999999999996</v>
      </c>
    </row>
    <row r="41" spans="1:5" ht="14.25">
      <c r="A41" s="73" t="s">
        <v>41</v>
      </c>
      <c r="B41" s="87">
        <f>+B10+B22</f>
        <v>9118.599999999999</v>
      </c>
      <c r="C41" s="87">
        <f>+C10+C22</f>
        <v>10753.999999999998</v>
      </c>
      <c r="D41" s="56">
        <f t="shared" si="3"/>
        <v>117.93477068848289</v>
      </c>
      <c r="E41" s="103">
        <f t="shared" si="1"/>
        <v>1635.3999999999996</v>
      </c>
    </row>
    <row r="42" spans="1:5" ht="14.25">
      <c r="A42" s="76"/>
      <c r="B42" s="47"/>
      <c r="C42" s="47"/>
      <c r="D42" s="56"/>
      <c r="E42" s="103"/>
    </row>
    <row r="43" spans="1:5" ht="12.75">
      <c r="A43" s="77"/>
      <c r="B43" s="50" t="s">
        <v>1</v>
      </c>
      <c r="C43" s="50" t="s">
        <v>1</v>
      </c>
      <c r="D43" s="50" t="s">
        <v>2</v>
      </c>
      <c r="E43" s="100" t="s">
        <v>56</v>
      </c>
    </row>
    <row r="44" spans="1:5" ht="12.75" customHeight="1">
      <c r="A44" s="78" t="s">
        <v>3</v>
      </c>
      <c r="B44" s="68" t="s">
        <v>51</v>
      </c>
      <c r="C44" s="68" t="s">
        <v>51</v>
      </c>
      <c r="D44" s="90" t="s">
        <v>4</v>
      </c>
      <c r="E44" s="101" t="s">
        <v>57</v>
      </c>
    </row>
    <row r="45" spans="1:5" ht="14.25" customHeight="1">
      <c r="A45" s="78" t="s">
        <v>5</v>
      </c>
      <c r="B45" s="69" t="s">
        <v>52</v>
      </c>
      <c r="C45" s="69" t="s">
        <v>55</v>
      </c>
      <c r="D45" s="90"/>
      <c r="E45" s="101"/>
    </row>
    <row r="46" spans="1:5" ht="12.75">
      <c r="A46" s="79"/>
      <c r="B46" s="88"/>
      <c r="C46" s="88"/>
      <c r="D46" s="91"/>
      <c r="E46" s="102"/>
    </row>
    <row r="47" spans="1:5" ht="15.75">
      <c r="A47" s="80" t="s">
        <v>26</v>
      </c>
      <c r="B47" s="57"/>
      <c r="C47" s="57"/>
      <c r="D47" s="56"/>
      <c r="E47" s="103"/>
    </row>
    <row r="48" spans="1:5" ht="14.25">
      <c r="A48" s="66" t="s">
        <v>27</v>
      </c>
      <c r="B48" s="59">
        <f>3533.1-263.5</f>
        <v>3269.6</v>
      </c>
      <c r="C48" s="59">
        <v>3772.2</v>
      </c>
      <c r="D48" s="56">
        <f aca="true" t="shared" si="4" ref="D48:D62">+C48/B48*100</f>
        <v>115.37191093711769</v>
      </c>
      <c r="E48" s="103">
        <f t="shared" si="1"/>
        <v>502.5999999999999</v>
      </c>
    </row>
    <row r="49" spans="1:5" ht="15.75" customHeight="1">
      <c r="A49" s="66" t="s">
        <v>28</v>
      </c>
      <c r="B49" s="60">
        <v>56</v>
      </c>
      <c r="C49" s="60">
        <v>8.7</v>
      </c>
      <c r="D49" s="56">
        <f t="shared" si="4"/>
        <v>15.535714285714283</v>
      </c>
      <c r="E49" s="103">
        <f t="shared" si="1"/>
        <v>-47.3</v>
      </c>
    </row>
    <row r="50" spans="1:5" ht="14.25">
      <c r="A50" s="66" t="s">
        <v>29</v>
      </c>
      <c r="B50" s="60">
        <v>199.5</v>
      </c>
      <c r="C50" s="60"/>
      <c r="D50" s="56">
        <f t="shared" si="4"/>
        <v>0</v>
      </c>
      <c r="E50" s="103">
        <f t="shared" si="1"/>
        <v>-199.5</v>
      </c>
    </row>
    <row r="51" spans="1:5" ht="14.25">
      <c r="A51" s="66" t="s">
        <v>30</v>
      </c>
      <c r="B51" s="60">
        <v>905</v>
      </c>
      <c r="C51" s="60">
        <v>2489.4</v>
      </c>
      <c r="D51" s="56">
        <f t="shared" si="4"/>
        <v>275.0718232044199</v>
      </c>
      <c r="E51" s="103">
        <f t="shared" si="1"/>
        <v>1584.4</v>
      </c>
    </row>
    <row r="52" spans="1:5" ht="14.25">
      <c r="A52" s="66" t="s">
        <v>42</v>
      </c>
      <c r="B52" s="60"/>
      <c r="C52" s="60"/>
      <c r="D52" s="56"/>
      <c r="E52" s="103"/>
    </row>
    <row r="53" spans="1:5" ht="14.25">
      <c r="A53" s="66" t="s">
        <v>31</v>
      </c>
      <c r="B53" s="60">
        <f>2734.9-39</f>
        <v>2695.9</v>
      </c>
      <c r="C53" s="60">
        <v>3196.6</v>
      </c>
      <c r="D53" s="56">
        <f t="shared" si="4"/>
        <v>118.57264735338846</v>
      </c>
      <c r="E53" s="103">
        <f t="shared" si="1"/>
        <v>500.6999999999998</v>
      </c>
    </row>
    <row r="54" spans="1:5" ht="25.5">
      <c r="A54" s="66" t="s">
        <v>32</v>
      </c>
      <c r="B54" s="60">
        <f>297.8-122.8</f>
        <v>175</v>
      </c>
      <c r="C54" s="60">
        <v>196.6</v>
      </c>
      <c r="D54" s="56">
        <f t="shared" si="4"/>
        <v>112.34285714285714</v>
      </c>
      <c r="E54" s="103">
        <f t="shared" si="1"/>
        <v>21.599999999999994</v>
      </c>
    </row>
    <row r="55" spans="1:5" ht="14.25">
      <c r="A55" s="66" t="s">
        <v>33</v>
      </c>
      <c r="B55" s="60">
        <f>1541-132.5-493+47.9</f>
        <v>963.4</v>
      </c>
      <c r="C55" s="60">
        <v>554.3</v>
      </c>
      <c r="D55" s="56">
        <f t="shared" si="4"/>
        <v>57.535810670541835</v>
      </c>
      <c r="E55" s="103">
        <f t="shared" si="1"/>
        <v>-409.1</v>
      </c>
    </row>
    <row r="56" spans="1:5" ht="14.25">
      <c r="A56" s="66" t="s">
        <v>34</v>
      </c>
      <c r="B56" s="60">
        <f>11.6-1.1</f>
        <v>10.5</v>
      </c>
      <c r="C56" s="60">
        <v>27</v>
      </c>
      <c r="D56" s="56">
        <f t="shared" si="4"/>
        <v>257.14285714285717</v>
      </c>
      <c r="E56" s="103">
        <f t="shared" si="1"/>
        <v>16.5</v>
      </c>
    </row>
    <row r="57" spans="1:5" ht="14.25">
      <c r="A57" s="66" t="s">
        <v>53</v>
      </c>
      <c r="B57" s="60">
        <v>1614</v>
      </c>
      <c r="C57" s="60"/>
      <c r="D57" s="56">
        <f t="shared" si="4"/>
        <v>0</v>
      </c>
      <c r="E57" s="103">
        <f t="shared" si="1"/>
        <v>-1614</v>
      </c>
    </row>
    <row r="58" spans="1:5" ht="14.25">
      <c r="A58" s="66" t="s">
        <v>58</v>
      </c>
      <c r="B58" s="60">
        <f>132.5-47.9</f>
        <v>84.6</v>
      </c>
      <c r="C58" s="60">
        <v>664.8</v>
      </c>
      <c r="D58" s="56">
        <f t="shared" si="4"/>
        <v>785.8156028368794</v>
      </c>
      <c r="E58" s="103">
        <f t="shared" si="1"/>
        <v>580.1999999999999</v>
      </c>
    </row>
    <row r="59" spans="1:5" ht="14.25">
      <c r="A59" s="66" t="s">
        <v>59</v>
      </c>
      <c r="B59" s="60">
        <v>263.5</v>
      </c>
      <c r="C59" s="60">
        <v>40.7</v>
      </c>
      <c r="D59" s="56">
        <f t="shared" si="4"/>
        <v>15.445920303605314</v>
      </c>
      <c r="E59" s="103">
        <f t="shared" si="1"/>
        <v>-222.8</v>
      </c>
    </row>
    <row r="60" spans="1:5" ht="15">
      <c r="A60" s="81" t="s">
        <v>35</v>
      </c>
      <c r="B60" s="61">
        <f>SUM(B48:B59)</f>
        <v>10237</v>
      </c>
      <c r="C60" s="61">
        <f>SUM(C48:C59)</f>
        <v>10950.3</v>
      </c>
      <c r="D60" s="55">
        <f t="shared" si="4"/>
        <v>106.96786167822603</v>
      </c>
      <c r="E60" s="104">
        <f t="shared" si="1"/>
        <v>713.2999999999993</v>
      </c>
    </row>
    <row r="61" spans="1:5" ht="14.25">
      <c r="A61" s="82"/>
      <c r="B61" s="89"/>
      <c r="C61" s="89"/>
      <c r="D61" s="56"/>
      <c r="E61" s="103"/>
    </row>
    <row r="62" spans="1:5" ht="14.25">
      <c r="A62" s="83" t="s">
        <v>36</v>
      </c>
      <c r="B62" s="62">
        <f>+B40-B60</f>
        <v>5180.499999999998</v>
      </c>
      <c r="C62" s="62">
        <f>+C40-C60</f>
        <v>5434.0999999999985</v>
      </c>
      <c r="D62" s="56">
        <f t="shared" si="4"/>
        <v>104.89528037834187</v>
      </c>
      <c r="E62" s="103">
        <f t="shared" si="1"/>
        <v>253.60000000000036</v>
      </c>
    </row>
    <row r="63" spans="1:4" ht="12.75">
      <c r="A63" s="82"/>
      <c r="B63" s="62"/>
      <c r="C63" s="62"/>
      <c r="D63" s="62"/>
    </row>
    <row r="64" spans="1:4" ht="12.75">
      <c r="A64" s="84"/>
      <c r="B64" s="63"/>
      <c r="C64" s="63"/>
      <c r="D64" s="64"/>
    </row>
    <row r="65" spans="1:4" ht="12.75">
      <c r="A65" s="76"/>
      <c r="B65" s="47"/>
      <c r="C65" s="47"/>
      <c r="D65" s="64"/>
    </row>
    <row r="66" spans="1:4" ht="12.75">
      <c r="A66" s="76"/>
      <c r="B66" s="47"/>
      <c r="C66" s="47"/>
      <c r="D66" s="64"/>
    </row>
    <row r="67" spans="1:4" ht="12.75">
      <c r="A67" s="84"/>
      <c r="B67" s="63"/>
      <c r="C67" s="63"/>
      <c r="D67" s="64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6"/>
      <c r="B4" s="96"/>
      <c r="C4" s="96"/>
      <c r="D4" s="96"/>
      <c r="E4" s="96"/>
      <c r="F4" s="96"/>
      <c r="G4" s="96"/>
    </row>
    <row r="5" spans="1:9" ht="15">
      <c r="A5" s="97"/>
      <c r="B5" s="97"/>
      <c r="C5" s="97"/>
      <c r="D5" s="97"/>
      <c r="E5" s="97"/>
      <c r="F5" s="97"/>
      <c r="G5" s="97"/>
      <c r="I5" s="5"/>
    </row>
    <row r="6" spans="4:6" ht="15">
      <c r="D6" s="97"/>
      <c r="E6" s="97"/>
      <c r="F6" s="97"/>
    </row>
    <row r="8" spans="1:7" ht="33.75" customHeight="1">
      <c r="A8" s="93"/>
      <c r="B8" s="93"/>
      <c r="C8" s="93"/>
      <c r="D8" s="93"/>
      <c r="E8" s="93"/>
      <c r="F8" s="93"/>
      <c r="G8" s="93"/>
    </row>
    <row r="9" spans="1:7" ht="45.75" customHeight="1">
      <c r="A9" s="93"/>
      <c r="B9" s="93"/>
      <c r="C9" s="93"/>
      <c r="D9" s="93"/>
      <c r="E9" s="93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5"/>
      <c r="B55" s="95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4"/>
      <c r="B64" s="94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98"/>
      <c r="B2" s="98"/>
      <c r="C2" s="98"/>
      <c r="D2" s="98"/>
      <c r="E2" s="98"/>
    </row>
    <row r="4" spans="1:6" ht="21" customHeight="1">
      <c r="A4" s="16"/>
      <c r="B4" s="17"/>
      <c r="C4" s="17"/>
      <c r="D4" s="99"/>
      <c r="E4" s="99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2011-02-10T13:32:57Z</cp:lastPrinted>
  <dcterms:created xsi:type="dcterms:W3CDTF">2002-08-21T11:19:18Z</dcterms:created>
  <dcterms:modified xsi:type="dcterms:W3CDTF">2011-02-10T13:44:09Z</dcterms:modified>
  <cp:category/>
  <cp:version/>
  <cp:contentType/>
  <cp:contentStatus/>
</cp:coreProperties>
</file>