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<sst xmlns="http://schemas.openxmlformats.org/spreadsheetml/2006/main" count="82" uniqueCount="68">
  <si>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</si>
  <si>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</si>
  <si>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</si>
  <si>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</si>
  <si>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</si>
  <si>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</si>
  <si>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</si>
  <si>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</si>
  <si>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</si>
  <si>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</si>
  <si>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</si>
  <si>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</si>
  <si>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</si>
  <si>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</si>
  <si>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</si>
  <si>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</si>
  <si>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</si>
  <si>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</si>
  <si>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</si>
  <si>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</si>
  <si>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</si>
  <si>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</si>
  <si>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</si>
  <si>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</si>
  <si>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</si>
  <si>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</si>
  <si>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</si>
  <si>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</si>
  <si>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</si>
  <si>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</si>
  <si>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</si>
  <si>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</si>
  <si>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</si>
  <si>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</si>
  <si>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</si>
  <si>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</si>
  <si>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</si>
  <si>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</si>
  <si>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</si>
  <si>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</si>
  <si>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</si>
  <si>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</si>
  <si>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</si>
  <si>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</si>
  <si>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</si>
  <si>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</si>
  <si>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</si>
  <si>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</si>
  <si>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</si>
  <si>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</si>
  <si>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</si>
  <si>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</si>
  <si>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</si>
  <si>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</si>
  <si>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</si>
  <si>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</si>
  <si>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</si>
  <si>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</si>
  <si>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</si>
  <si>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</si>
  <si>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>Процент исполнения</t>
  </si>
  <si>
    <t>периоду прошлого года</t>
  </si>
  <si>
    <t xml:space="preserve">к соответ. периоду </t>
  </si>
  <si>
    <t>ПО СОСТОЯНИЮ НА 01.10.2011Г. В СРАВНЕНИИ С СООТВЕТСТВУЮЩИМ ПЕРИОДОМ ПРОШЛОГО ГОДА</t>
  </si>
  <si>
    <t>на 01.10.2011г.</t>
  </si>
  <si>
    <t>Прочие безвозмездные поступления</t>
  </si>
  <si>
    <t>на 01.10.2010 г.</t>
  </si>
  <si>
    <t>на 01.10.2010г.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</si>
</sst>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14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5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0" xfId="0" applyFont="1" applyAlignment="1" applyProtection="1">
      <alignment horizontal="left" wrapText="1"/>
      <protection/>
    </xf>
    <xf numFmtId="169" fontId="22" fillId="0" borderId="0" xfId="0" applyNumberFormat="1" applyFont="1" applyAlignment="1" applyProtection="1">
      <alignment horizontal="right"/>
      <protection/>
    </xf>
    <xf numFmtId="170" fontId="17" fillId="33" borderId="0" xfId="0" applyNumberFormat="1" applyFont="1" applyFill="1" applyBorder="1" applyAlignment="1">
      <alignment horizontal="right" shrinkToFit="1"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17" fillId="0" borderId="0" xfId="0" applyNumberFormat="1" applyFont="1" applyBorder="1" applyAlignment="1" applyProtection="1">
      <alignment horizontal="right"/>
      <protection/>
    </xf>
    <xf numFmtId="169" fontId="17" fillId="33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70" fontId="17" fillId="0" borderId="0" xfId="0" applyNumberFormat="1" applyFont="1" applyFill="1" applyBorder="1" applyAlignment="1">
      <alignment horizontal="right" vertical="top" shrinkToFit="1"/>
    </xf>
    <xf numFmtId="0" fontId="17" fillId="0" borderId="16" xfId="0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0" fontId="17" fillId="0" borderId="18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4" xfId="0" applyFont="1" applyBorder="1" applyAlignment="1" applyProtection="1">
      <alignment horizontal="lef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 applyProtection="1">
      <alignment horizontal="left" wrapText="1"/>
      <protection/>
    </xf>
    <xf numFmtId="0" fontId="17" fillId="0" borderId="18" xfId="0" applyFont="1" applyBorder="1" applyAlignment="1" applyProtection="1">
      <alignment horizontal="left" wrapText="1"/>
      <protection/>
    </xf>
    <xf numFmtId="0" fontId="17" fillId="0" borderId="15" xfId="0" applyFont="1" applyBorder="1" applyAlignment="1" applyProtection="1">
      <alignment horizontal="left" wrapText="1"/>
      <protection/>
    </xf>
    <xf numFmtId="0" fontId="17" fillId="0" borderId="14" xfId="0" applyFont="1" applyBorder="1" applyAlignment="1" applyProtection="1">
      <alignment horizontal="left" wrapText="1"/>
      <protection/>
    </xf>
    <xf numFmtId="170" fontId="18" fillId="33" borderId="0" xfId="0" applyNumberFormat="1" applyFont="1" applyFill="1" applyAlignment="1">
      <alignment wrapText="1"/>
    </xf>
    <xf numFmtId="173" fontId="17" fillId="33" borderId="0" xfId="0" applyNumberFormat="1" applyFont="1" applyFill="1" applyBorder="1" applyAlignment="1">
      <alignment wrapText="1"/>
    </xf>
    <xf numFmtId="169" fontId="17" fillId="34" borderId="0" xfId="0" applyNumberFormat="1" applyFont="1" applyFill="1" applyAlignment="1" applyProtection="1">
      <alignment horizontal="right"/>
      <protection/>
    </xf>
    <xf numFmtId="169" fontId="17" fillId="34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zoomScalePageLayoutView="0" workbookViewId="0" topLeftCell="A46">
      <selection activeCell="C62" sqref="C62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4" width="15.125" style="1" customWidth="1"/>
    <col min="5" max="5" width="15.75390625" style="3" customWidth="1"/>
    <col min="6" max="6" width="14.7539062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113" t="s">
        <v>38</v>
      </c>
      <c r="B1" s="113"/>
      <c r="C1" s="113"/>
      <c r="D1" s="113"/>
      <c r="E1" s="113"/>
    </row>
    <row r="2" spans="1:5" ht="12.75">
      <c r="A2" s="113" t="s">
        <v>63</v>
      </c>
      <c r="B2" s="113"/>
      <c r="C2" s="113"/>
      <c r="D2" s="113"/>
      <c r="E2" s="113"/>
    </row>
    <row r="3" spans="1:5" ht="12.75">
      <c r="A3"/>
      <c r="B3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6" ht="25.5">
      <c r="A5" s="97"/>
      <c r="B5" s="100" t="s">
        <v>56</v>
      </c>
      <c r="C5" s="62" t="s">
        <v>44</v>
      </c>
      <c r="D5" s="62" t="s">
        <v>44</v>
      </c>
      <c r="E5" s="49" t="s">
        <v>2</v>
      </c>
      <c r="F5" s="80" t="s">
        <v>60</v>
      </c>
    </row>
    <row r="6" spans="1:6" ht="12.75" customHeight="1">
      <c r="A6" s="98" t="s">
        <v>3</v>
      </c>
      <c r="B6" s="78" t="s">
        <v>57</v>
      </c>
      <c r="C6" s="63" t="s">
        <v>66</v>
      </c>
      <c r="D6" s="63" t="s">
        <v>64</v>
      </c>
      <c r="E6" s="78" t="s">
        <v>4</v>
      </c>
      <c r="F6" s="81" t="s">
        <v>62</v>
      </c>
    </row>
    <row r="7" spans="1:6" ht="25.5" customHeight="1">
      <c r="A7" s="98" t="s">
        <v>5</v>
      </c>
      <c r="B7" s="78"/>
      <c r="C7" s="64"/>
      <c r="D7" s="64"/>
      <c r="E7" s="78" t="s">
        <v>58</v>
      </c>
      <c r="F7" s="81" t="s">
        <v>61</v>
      </c>
    </row>
    <row r="8" spans="1:6" ht="12.75">
      <c r="A8" s="99"/>
      <c r="B8" s="101"/>
      <c r="C8" s="65"/>
      <c r="D8" s="65"/>
      <c r="E8" s="79" t="s">
        <v>59</v>
      </c>
      <c r="F8" s="82"/>
    </row>
    <row r="9" spans="1:5" ht="12.75">
      <c r="A9" s="50"/>
      <c r="B9" s="50"/>
      <c r="C9" s="51"/>
      <c r="D9" s="51"/>
      <c r="E9" s="51"/>
    </row>
    <row r="10" spans="1:6" ht="15">
      <c r="A10" s="66" t="s">
        <v>6</v>
      </c>
      <c r="B10" s="52">
        <f>+B11+B13+B17+B20+B22</f>
        <v>99958.9</v>
      </c>
      <c r="C10" s="88">
        <f>C11+C13+C17+C20+C22</f>
        <v>70068.4</v>
      </c>
      <c r="D10" s="88">
        <f>+D11+D13+D17+D20+D22</f>
        <v>74369.1</v>
      </c>
      <c r="E10" s="52">
        <f>D10*100/B10</f>
        <v>74.39967826776807</v>
      </c>
      <c r="F10" s="84">
        <f>D10*100/C10</f>
        <v>106.13785957721315</v>
      </c>
    </row>
    <row r="11" spans="1:6" ht="14.25">
      <c r="A11" s="60" t="s">
        <v>7</v>
      </c>
      <c r="B11" s="89">
        <f>(+B12)</f>
        <v>55000</v>
      </c>
      <c r="C11" s="89">
        <f>(+C12)</f>
        <v>37166</v>
      </c>
      <c r="D11" s="89">
        <f>(+D12)</f>
        <v>41005.9</v>
      </c>
      <c r="E11" s="53">
        <f aca="true" t="shared" si="0" ref="E11:E45">D11*100/B11</f>
        <v>74.55618181818181</v>
      </c>
      <c r="F11" s="103">
        <f aca="true" t="shared" si="1" ref="F11:F45">D11*100/C11</f>
        <v>110.33175482968305</v>
      </c>
    </row>
    <row r="12" spans="1:6" ht="14.25">
      <c r="A12" s="60" t="s">
        <v>8</v>
      </c>
      <c r="B12" s="89">
        <v>55000</v>
      </c>
      <c r="C12" s="89">
        <v>37166</v>
      </c>
      <c r="D12" s="89">
        <v>41005.9</v>
      </c>
      <c r="E12" s="53">
        <f t="shared" si="0"/>
        <v>74.55618181818181</v>
      </c>
      <c r="F12" s="103">
        <f t="shared" si="1"/>
        <v>110.33175482968305</v>
      </c>
    </row>
    <row r="13" spans="1:6" s="6" customFormat="1" ht="15">
      <c r="A13" s="60" t="s">
        <v>9</v>
      </c>
      <c r="B13" s="89">
        <f>+B15+B16</f>
        <v>21918.5</v>
      </c>
      <c r="C13" s="89">
        <f>+C15+C16</f>
        <v>15258.6</v>
      </c>
      <c r="D13" s="89">
        <f>+D15+D16</f>
        <v>16687.7</v>
      </c>
      <c r="E13" s="53">
        <f t="shared" si="0"/>
        <v>76.13522823185893</v>
      </c>
      <c r="F13" s="103">
        <f t="shared" si="1"/>
        <v>109.36586580682369</v>
      </c>
    </row>
    <row r="14" spans="1:6" ht="14.25">
      <c r="A14" s="60" t="s">
        <v>10</v>
      </c>
      <c r="B14" s="90"/>
      <c r="C14" s="90"/>
      <c r="D14" s="90"/>
      <c r="E14" s="53"/>
      <c r="F14" s="103"/>
    </row>
    <row r="15" spans="1:6" ht="14.25">
      <c r="A15" s="60" t="s">
        <v>11</v>
      </c>
      <c r="B15" s="89">
        <v>21900</v>
      </c>
      <c r="C15" s="89">
        <v>15253.5</v>
      </c>
      <c r="D15" s="89">
        <v>16668.5</v>
      </c>
      <c r="E15" s="53">
        <f t="shared" si="0"/>
        <v>76.11187214611873</v>
      </c>
      <c r="F15" s="103">
        <f t="shared" si="1"/>
        <v>109.27655947815255</v>
      </c>
    </row>
    <row r="16" spans="1:6" ht="14.25">
      <c r="A16" s="60" t="s">
        <v>50</v>
      </c>
      <c r="B16" s="89">
        <v>18.5</v>
      </c>
      <c r="C16" s="89">
        <v>5.1</v>
      </c>
      <c r="D16" s="89">
        <v>19.2</v>
      </c>
      <c r="E16" s="53">
        <f t="shared" si="0"/>
        <v>103.78378378378379</v>
      </c>
      <c r="F16" s="103"/>
    </row>
    <row r="17" spans="1:6" ht="14.25">
      <c r="A17" s="60" t="s">
        <v>32</v>
      </c>
      <c r="B17" s="89">
        <f>+B18+B19</f>
        <v>14910.4</v>
      </c>
      <c r="C17" s="89">
        <f>+C18+C19</f>
        <v>11942.9</v>
      </c>
      <c r="D17" s="89">
        <f>D18+D19</f>
        <v>10619.4</v>
      </c>
      <c r="E17" s="53">
        <f t="shared" si="0"/>
        <v>71.2214293379118</v>
      </c>
      <c r="F17" s="103">
        <f t="shared" si="1"/>
        <v>88.9181019685336</v>
      </c>
    </row>
    <row r="18" spans="1:6" ht="14.25">
      <c r="A18" s="60" t="s">
        <v>33</v>
      </c>
      <c r="B18" s="89">
        <v>300</v>
      </c>
      <c r="C18" s="89">
        <v>1327.6</v>
      </c>
      <c r="D18" s="89">
        <v>384.5</v>
      </c>
      <c r="E18" s="53">
        <f t="shared" si="0"/>
        <v>128.16666666666666</v>
      </c>
      <c r="F18" s="103">
        <f t="shared" si="1"/>
        <v>28.962036758059657</v>
      </c>
    </row>
    <row r="19" spans="1:6" ht="14.25">
      <c r="A19" s="60" t="s">
        <v>39</v>
      </c>
      <c r="B19" s="89">
        <v>14610.4</v>
      </c>
      <c r="C19" s="89">
        <v>10615.3</v>
      </c>
      <c r="D19" s="89">
        <v>10234.9</v>
      </c>
      <c r="E19" s="53">
        <f t="shared" si="0"/>
        <v>70.05215462957894</v>
      </c>
      <c r="F19" s="103">
        <f t="shared" si="1"/>
        <v>96.4164931749456</v>
      </c>
    </row>
    <row r="20" spans="1:6" ht="14.25">
      <c r="A20" s="60" t="s">
        <v>12</v>
      </c>
      <c r="B20" s="89">
        <v>8100</v>
      </c>
      <c r="C20" s="89">
        <v>5689.7</v>
      </c>
      <c r="D20" s="89">
        <v>6056.1</v>
      </c>
      <c r="E20" s="53">
        <f t="shared" si="0"/>
        <v>74.76666666666667</v>
      </c>
      <c r="F20" s="103">
        <f t="shared" si="1"/>
        <v>106.4397068386734</v>
      </c>
    </row>
    <row r="21" spans="1:6" ht="12.75" customHeight="1">
      <c r="A21" s="114" t="s">
        <v>51</v>
      </c>
      <c r="B21" s="89"/>
      <c r="C21" s="91"/>
      <c r="D21" s="91"/>
      <c r="E21" s="53"/>
      <c r="F21" s="103"/>
    </row>
    <row r="22" spans="1:6" ht="19.5" customHeight="1">
      <c r="A22" s="115"/>
      <c r="B22" s="102">
        <v>30</v>
      </c>
      <c r="C22" s="92">
        <v>11.2</v>
      </c>
      <c r="D22" s="92">
        <v>0</v>
      </c>
      <c r="E22" s="53">
        <f t="shared" si="0"/>
        <v>0</v>
      </c>
      <c r="F22" s="103">
        <f t="shared" si="1"/>
        <v>0</v>
      </c>
    </row>
    <row r="23" spans="1:6" ht="15">
      <c r="A23" s="66" t="s">
        <v>13</v>
      </c>
      <c r="B23" s="52">
        <f>(B25+B30+B34+B35+B33)</f>
        <v>56877.5</v>
      </c>
      <c r="C23" s="88">
        <f>C25+C30+C33+C34+C35</f>
        <v>22583.8</v>
      </c>
      <c r="D23" s="88">
        <f>D25+D30+D33+D34+D35</f>
        <v>25290.200000000004</v>
      </c>
      <c r="E23" s="53">
        <f t="shared" si="0"/>
        <v>44.46433123818734</v>
      </c>
      <c r="F23" s="84">
        <f t="shared" si="1"/>
        <v>111.9838114046352</v>
      </c>
    </row>
    <row r="24" spans="1:6" ht="25.5">
      <c r="A24" s="60" t="s">
        <v>34</v>
      </c>
      <c r="B24" s="89"/>
      <c r="C24" s="89"/>
      <c r="D24" s="89"/>
      <c r="E24" s="53"/>
      <c r="F24" s="103"/>
    </row>
    <row r="25" spans="1:6" ht="14.25">
      <c r="A25" s="60" t="s">
        <v>35</v>
      </c>
      <c r="B25" s="112">
        <f>B26+B27+B28+B29</f>
        <v>25729.1</v>
      </c>
      <c r="C25" s="89">
        <f>C26+C27+C28+C29</f>
        <v>8415.9</v>
      </c>
      <c r="D25" s="89">
        <f>D26+D27+D28+D29</f>
        <v>7035.2</v>
      </c>
      <c r="E25" s="53">
        <f t="shared" si="0"/>
        <v>27.34335829858021</v>
      </c>
      <c r="F25" s="103">
        <f t="shared" si="1"/>
        <v>83.59414917002341</v>
      </c>
    </row>
    <row r="26" spans="1:6" ht="25.5">
      <c r="A26" s="60" t="s">
        <v>41</v>
      </c>
      <c r="B26" s="112">
        <v>21677.6</v>
      </c>
      <c r="C26" s="89">
        <v>4720.3</v>
      </c>
      <c r="D26" s="89">
        <v>4925.4</v>
      </c>
      <c r="E26" s="53">
        <f t="shared" si="0"/>
        <v>22.721149942798096</v>
      </c>
      <c r="F26" s="103">
        <f t="shared" si="1"/>
        <v>104.34506281380419</v>
      </c>
    </row>
    <row r="27" spans="1:6" ht="14.25">
      <c r="A27" s="60" t="s">
        <v>40</v>
      </c>
      <c r="B27" s="112">
        <v>3851.5</v>
      </c>
      <c r="C27" s="89">
        <v>3588.9</v>
      </c>
      <c r="D27" s="89">
        <v>1993.2</v>
      </c>
      <c r="E27" s="53">
        <f t="shared" si="0"/>
        <v>51.75126574062054</v>
      </c>
      <c r="F27" s="103">
        <f t="shared" si="1"/>
        <v>55.53790855136671</v>
      </c>
    </row>
    <row r="28" spans="1:6" ht="14.25">
      <c r="A28" s="60" t="s">
        <v>55</v>
      </c>
      <c r="B28" s="112"/>
      <c r="C28" s="89">
        <v>1.3</v>
      </c>
      <c r="D28" s="89">
        <v>0</v>
      </c>
      <c r="E28" s="53"/>
      <c r="F28" s="103">
        <f t="shared" si="1"/>
        <v>0</v>
      </c>
    </row>
    <row r="29" spans="1:6" ht="14.25">
      <c r="A29" s="60" t="s">
        <v>42</v>
      </c>
      <c r="B29" s="112">
        <v>200</v>
      </c>
      <c r="C29" s="89">
        <v>105.4</v>
      </c>
      <c r="D29" s="89">
        <v>116.6</v>
      </c>
      <c r="E29" s="53">
        <f t="shared" si="0"/>
        <v>58.3</v>
      </c>
      <c r="F29" s="103">
        <f t="shared" si="1"/>
        <v>110.62618595825427</v>
      </c>
    </row>
    <row r="30" spans="1:6" ht="25.5">
      <c r="A30" s="60" t="s">
        <v>14</v>
      </c>
      <c r="B30" s="89">
        <f>+B31</f>
        <v>1800</v>
      </c>
      <c r="C30" s="89">
        <f>+C31</f>
        <v>1154.9</v>
      </c>
      <c r="D30" s="89">
        <f>+D31</f>
        <v>1144.3</v>
      </c>
      <c r="E30" s="53">
        <f t="shared" si="0"/>
        <v>63.57222222222222</v>
      </c>
      <c r="F30" s="103">
        <f t="shared" si="1"/>
        <v>99.08217161659017</v>
      </c>
    </row>
    <row r="31" spans="1:6" ht="14.25">
      <c r="A31" s="60" t="s">
        <v>15</v>
      </c>
      <c r="B31" s="89">
        <v>1800</v>
      </c>
      <c r="C31" s="89">
        <v>1154.9</v>
      </c>
      <c r="D31" s="89">
        <v>1144.3</v>
      </c>
      <c r="E31" s="53">
        <f t="shared" si="0"/>
        <v>63.57222222222222</v>
      </c>
      <c r="F31" s="103">
        <f t="shared" si="1"/>
        <v>99.08217161659017</v>
      </c>
    </row>
    <row r="32" spans="1:6" ht="14.25">
      <c r="A32" s="60" t="s">
        <v>16</v>
      </c>
      <c r="B32" s="89"/>
      <c r="C32" s="89"/>
      <c r="D32" s="89"/>
      <c r="E32" s="53"/>
      <c r="F32" s="103"/>
    </row>
    <row r="33" spans="1:6" ht="14.25">
      <c r="A33" s="60" t="s">
        <v>17</v>
      </c>
      <c r="B33" s="89">
        <v>25648.4</v>
      </c>
      <c r="C33" s="89">
        <v>10788.8</v>
      </c>
      <c r="D33" s="89">
        <v>14745.9</v>
      </c>
      <c r="E33" s="53">
        <f t="shared" si="0"/>
        <v>57.49247516414279</v>
      </c>
      <c r="F33" s="103">
        <f t="shared" si="1"/>
        <v>136.67785110484948</v>
      </c>
    </row>
    <row r="34" spans="1:6" ht="14.25">
      <c r="A34" s="60" t="s">
        <v>18</v>
      </c>
      <c r="B34" s="89">
        <v>3700</v>
      </c>
      <c r="C34" s="89">
        <v>2219.2</v>
      </c>
      <c r="D34" s="89">
        <v>2360.4</v>
      </c>
      <c r="E34" s="53">
        <f t="shared" si="0"/>
        <v>63.79459459459459</v>
      </c>
      <c r="F34" s="103">
        <f t="shared" si="1"/>
        <v>106.36265320836338</v>
      </c>
    </row>
    <row r="35" spans="1:6" ht="14.25">
      <c r="A35" s="60" t="s">
        <v>19</v>
      </c>
      <c r="B35" s="89"/>
      <c r="C35" s="89">
        <v>5</v>
      </c>
      <c r="D35" s="89">
        <v>4.4</v>
      </c>
      <c r="E35" s="53"/>
      <c r="F35" s="103">
        <f t="shared" si="1"/>
        <v>88.00000000000001</v>
      </c>
    </row>
    <row r="36" spans="1:6" ht="15">
      <c r="A36" s="66" t="s">
        <v>53</v>
      </c>
      <c r="B36" s="52">
        <f>B39+B40++B41+B42+B43</f>
        <v>195745.7</v>
      </c>
      <c r="C36" s="52">
        <f>C39+C40++C41+C43</f>
        <v>315264.3</v>
      </c>
      <c r="D36" s="93">
        <f>D38+D43</f>
        <v>107948.39999999998</v>
      </c>
      <c r="E36" s="52">
        <f t="shared" si="0"/>
        <v>55.1472650484787</v>
      </c>
      <c r="F36" s="103">
        <f t="shared" si="1"/>
        <v>34.24060383620981</v>
      </c>
    </row>
    <row r="37" spans="1:6" ht="15">
      <c r="A37" s="67" t="s">
        <v>20</v>
      </c>
      <c r="B37" s="94"/>
      <c r="C37" s="94"/>
      <c r="D37" s="94"/>
      <c r="E37" s="52"/>
      <c r="F37" s="103"/>
    </row>
    <row r="38" spans="1:6" ht="15">
      <c r="A38" s="67" t="s">
        <v>21</v>
      </c>
      <c r="B38" s="52">
        <f>+B39+B40+B41+B42</f>
        <v>195745.7</v>
      </c>
      <c r="C38" s="88">
        <f>C39+C40+C41</f>
        <v>315264.3</v>
      </c>
      <c r="D38" s="88">
        <f>+D39+D40+D41+D42</f>
        <v>108490.19999999998</v>
      </c>
      <c r="E38" s="52">
        <f t="shared" si="0"/>
        <v>55.42405273781236</v>
      </c>
      <c r="F38" s="103">
        <f t="shared" si="1"/>
        <v>34.412459641005974</v>
      </c>
    </row>
    <row r="39" spans="1:6" ht="14.25">
      <c r="A39" s="68" t="s">
        <v>22</v>
      </c>
      <c r="B39" s="89">
        <v>38756.2</v>
      </c>
      <c r="C39" s="89">
        <v>63543.7</v>
      </c>
      <c r="D39" s="89">
        <v>27850.9</v>
      </c>
      <c r="E39" s="53">
        <f t="shared" si="0"/>
        <v>71.86179243579092</v>
      </c>
      <c r="F39" s="103">
        <f t="shared" si="1"/>
        <v>43.82952204545848</v>
      </c>
    </row>
    <row r="40" spans="1:6" ht="14.25">
      <c r="A40" s="68" t="s">
        <v>43</v>
      </c>
      <c r="B40" s="89">
        <v>130657.5</v>
      </c>
      <c r="C40" s="89">
        <v>246163.1</v>
      </c>
      <c r="D40" s="89">
        <v>76952.9</v>
      </c>
      <c r="E40" s="53">
        <f t="shared" si="0"/>
        <v>58.89665729100893</v>
      </c>
      <c r="F40" s="103">
        <f t="shared" si="1"/>
        <v>31.260940409021494</v>
      </c>
    </row>
    <row r="41" spans="1:6" ht="14.25">
      <c r="A41" s="85" t="s">
        <v>52</v>
      </c>
      <c r="B41" s="89">
        <v>23137.1</v>
      </c>
      <c r="C41" s="111">
        <v>5557.5</v>
      </c>
      <c r="D41" s="89">
        <v>491.5</v>
      </c>
      <c r="E41" s="53">
        <f t="shared" si="0"/>
        <v>2.124293882984471</v>
      </c>
      <c r="F41" s="103">
        <f t="shared" si="1"/>
        <v>8.843904633378317</v>
      </c>
    </row>
    <row r="42" spans="1:6" ht="14.25">
      <c r="A42" s="85" t="s">
        <v>65</v>
      </c>
      <c r="B42" s="89">
        <v>3194.9</v>
      </c>
      <c r="C42" s="111"/>
      <c r="D42" s="89">
        <v>3194.9</v>
      </c>
      <c r="E42" s="53">
        <f t="shared" si="0"/>
        <v>100</v>
      </c>
      <c r="F42" s="103"/>
    </row>
    <row r="43" spans="1:6" ht="38.25">
      <c r="A43" s="85" t="s">
        <v>54</v>
      </c>
      <c r="B43" s="89"/>
      <c r="C43" s="86"/>
      <c r="D43" s="89">
        <v>-541.8</v>
      </c>
      <c r="E43" s="53"/>
      <c r="F43" s="103"/>
    </row>
    <row r="44" spans="1:6" ht="15">
      <c r="A44" s="69" t="s">
        <v>23</v>
      </c>
      <c r="B44" s="52">
        <f>+B45+B38</f>
        <v>352582.1</v>
      </c>
      <c r="C44" s="52">
        <f>C45+C38</f>
        <v>407916.5</v>
      </c>
      <c r="D44" s="88">
        <f>(D10+D23+D36)</f>
        <v>207607.7</v>
      </c>
      <c r="E44" s="52">
        <f t="shared" si="0"/>
        <v>58.88208732093887</v>
      </c>
      <c r="F44" s="103">
        <f t="shared" si="1"/>
        <v>50.894656136733865</v>
      </c>
    </row>
    <row r="45" spans="1:6" ht="14.25">
      <c r="A45" s="68" t="s">
        <v>36</v>
      </c>
      <c r="B45" s="94">
        <f>+B10+B23</f>
        <v>156836.4</v>
      </c>
      <c r="C45" s="95">
        <f>+C10+C23</f>
        <v>92652.2</v>
      </c>
      <c r="D45" s="94">
        <f>+D10+D23</f>
        <v>99659.30000000002</v>
      </c>
      <c r="E45" s="53">
        <f t="shared" si="0"/>
        <v>63.54347587677352</v>
      </c>
      <c r="F45" s="103">
        <f t="shared" si="1"/>
        <v>107.56279937227613</v>
      </c>
    </row>
    <row r="46" spans="1:6" ht="14.25">
      <c r="A46" s="70"/>
      <c r="B46" s="70"/>
      <c r="C46" s="47"/>
      <c r="D46" s="47"/>
      <c r="E46" s="53"/>
      <c r="F46" s="103"/>
    </row>
    <row r="47" spans="1:6" ht="25.5">
      <c r="A47" s="104"/>
      <c r="B47" s="100" t="s">
        <v>56</v>
      </c>
      <c r="C47" s="49" t="s">
        <v>1</v>
      </c>
      <c r="D47" s="49" t="s">
        <v>1</v>
      </c>
      <c r="E47" s="49" t="s">
        <v>2</v>
      </c>
      <c r="F47" s="80" t="s">
        <v>60</v>
      </c>
    </row>
    <row r="48" spans="1:6" ht="12.75" customHeight="1">
      <c r="A48" s="105" t="s">
        <v>3</v>
      </c>
      <c r="B48" s="78" t="s">
        <v>57</v>
      </c>
      <c r="C48" s="63" t="s">
        <v>67</v>
      </c>
      <c r="D48" s="63" t="s">
        <v>64</v>
      </c>
      <c r="E48" s="78" t="s">
        <v>4</v>
      </c>
      <c r="F48" s="81" t="s">
        <v>62</v>
      </c>
    </row>
    <row r="49" spans="1:6" ht="14.25" customHeight="1">
      <c r="A49" s="105" t="s">
        <v>5</v>
      </c>
      <c r="B49" s="107"/>
      <c r="C49" s="64"/>
      <c r="D49" s="64"/>
      <c r="E49" s="78" t="s">
        <v>58</v>
      </c>
      <c r="F49" s="81" t="s">
        <v>61</v>
      </c>
    </row>
    <row r="50" spans="1:6" ht="12.75">
      <c r="A50" s="106"/>
      <c r="B50" s="108"/>
      <c r="C50" s="76"/>
      <c r="D50" s="76"/>
      <c r="E50" s="79" t="s">
        <v>59</v>
      </c>
      <c r="F50" s="82"/>
    </row>
    <row r="51" spans="1:6" ht="15.75">
      <c r="A51" s="71" t="s">
        <v>24</v>
      </c>
      <c r="B51" s="71"/>
      <c r="C51" s="54"/>
      <c r="D51" s="54"/>
      <c r="E51" s="53"/>
      <c r="F51" s="83"/>
    </row>
    <row r="52" spans="1:6" ht="14.25">
      <c r="A52" s="61" t="s">
        <v>25</v>
      </c>
      <c r="B52" s="55">
        <v>37076</v>
      </c>
      <c r="C52" s="55">
        <f>27127.5-1967.5</f>
        <v>25160</v>
      </c>
      <c r="D52" s="55">
        <v>31201.1</v>
      </c>
      <c r="E52" s="53">
        <f>D52/B52*100</f>
        <v>84.15443952961485</v>
      </c>
      <c r="F52" s="83">
        <f>D52/C52*100</f>
        <v>124.01073131955485</v>
      </c>
    </row>
    <row r="53" spans="1:6" ht="15.75" customHeight="1">
      <c r="A53" s="61" t="s">
        <v>26</v>
      </c>
      <c r="B53" s="56">
        <v>2074.8</v>
      </c>
      <c r="C53" s="56">
        <v>561.1</v>
      </c>
      <c r="D53" s="56">
        <v>1386.7</v>
      </c>
      <c r="E53" s="53">
        <f aca="true" t="shared" si="2" ref="E53:E64">D53/B53*100</f>
        <v>66.8353576248313</v>
      </c>
      <c r="F53" s="83">
        <f aca="true" t="shared" si="3" ref="F53:F64">D53/C53*100</f>
        <v>247.13954731776866</v>
      </c>
    </row>
    <row r="54" spans="1:6" ht="14.25">
      <c r="A54" s="61" t="s">
        <v>27</v>
      </c>
      <c r="B54" s="56">
        <v>7324</v>
      </c>
      <c r="C54" s="56">
        <v>5944.1</v>
      </c>
      <c r="D54" s="56">
        <v>1498.4</v>
      </c>
      <c r="E54" s="53">
        <f t="shared" si="2"/>
        <v>20.458765701802296</v>
      </c>
      <c r="F54" s="83">
        <f t="shared" si="3"/>
        <v>25.20818963341801</v>
      </c>
    </row>
    <row r="55" spans="1:6" ht="14.25">
      <c r="A55" s="61" t="s">
        <v>28</v>
      </c>
      <c r="B55" s="56">
        <v>62867.7</v>
      </c>
      <c r="C55" s="56">
        <v>123632</v>
      </c>
      <c r="D55" s="56">
        <v>19158.3</v>
      </c>
      <c r="E55" s="53">
        <f t="shared" si="2"/>
        <v>30.47399539031967</v>
      </c>
      <c r="F55" s="83">
        <f t="shared" si="3"/>
        <v>15.496230749320564</v>
      </c>
    </row>
    <row r="56" spans="1:6" ht="14.25">
      <c r="A56" s="61" t="s">
        <v>37</v>
      </c>
      <c r="B56" s="56">
        <v>190.9</v>
      </c>
      <c r="C56" s="56">
        <v>255.3</v>
      </c>
      <c r="D56" s="56">
        <v>156.8</v>
      </c>
      <c r="E56" s="53">
        <f t="shared" si="2"/>
        <v>82.1372446306967</v>
      </c>
      <c r="F56" s="83">
        <f t="shared" si="3"/>
        <v>61.41793967880924</v>
      </c>
    </row>
    <row r="57" spans="1:6" ht="14.25">
      <c r="A57" s="61" t="s">
        <v>29</v>
      </c>
      <c r="B57" s="56">
        <v>159903.8</v>
      </c>
      <c r="C57" s="56">
        <v>85986.3</v>
      </c>
      <c r="D57" s="56">
        <v>98562.3</v>
      </c>
      <c r="E57" s="53">
        <f t="shared" si="2"/>
        <v>61.638497646710086</v>
      </c>
      <c r="F57" s="83">
        <f t="shared" si="3"/>
        <v>114.62558570376909</v>
      </c>
    </row>
    <row r="58" spans="1:6" ht="14.25">
      <c r="A58" s="61" t="s">
        <v>48</v>
      </c>
      <c r="B58" s="87">
        <v>6857.3</v>
      </c>
      <c r="C58" s="56">
        <v>4337.7</v>
      </c>
      <c r="D58" s="87">
        <v>5574.5</v>
      </c>
      <c r="E58" s="53">
        <f t="shared" si="2"/>
        <v>81.29292870371721</v>
      </c>
      <c r="F58" s="83">
        <f t="shared" si="3"/>
        <v>128.5128063259331</v>
      </c>
    </row>
    <row r="59" spans="1:6" ht="14.25">
      <c r="A59" s="61" t="s">
        <v>49</v>
      </c>
      <c r="B59" s="56">
        <v>48741</v>
      </c>
      <c r="C59" s="96">
        <f>24449-2570.1</f>
        <v>21878.9</v>
      </c>
      <c r="D59" s="56">
        <v>19844.5</v>
      </c>
      <c r="E59" s="53">
        <f t="shared" si="2"/>
        <v>40.71418313124474</v>
      </c>
      <c r="F59" s="83">
        <f t="shared" si="3"/>
        <v>90.70154349624524</v>
      </c>
    </row>
    <row r="60" spans="1:6" ht="14.25">
      <c r="A60" s="61" t="s">
        <v>30</v>
      </c>
      <c r="B60" s="56">
        <v>34577.7</v>
      </c>
      <c r="C60" s="56">
        <v>6796</v>
      </c>
      <c r="D60" s="56">
        <v>20043.7</v>
      </c>
      <c r="E60" s="53">
        <f t="shared" si="2"/>
        <v>57.967129103439504</v>
      </c>
      <c r="F60" s="83">
        <f t="shared" si="3"/>
        <v>294.93378457916424</v>
      </c>
    </row>
    <row r="61" spans="1:6" ht="14.25">
      <c r="A61" s="61" t="s">
        <v>45</v>
      </c>
      <c r="B61" s="56"/>
      <c r="C61" s="56">
        <v>14525.6</v>
      </c>
      <c r="D61" s="56"/>
      <c r="E61" s="53"/>
      <c r="F61" s="83"/>
    </row>
    <row r="62" spans="1:6" ht="14.25">
      <c r="A62" s="61" t="s">
        <v>46</v>
      </c>
      <c r="B62" s="56">
        <v>4601</v>
      </c>
      <c r="C62" s="56">
        <v>2570.1</v>
      </c>
      <c r="D62" s="56">
        <v>3148</v>
      </c>
      <c r="E62" s="53">
        <f t="shared" si="2"/>
        <v>68.41990871549663</v>
      </c>
      <c r="F62" s="83">
        <f t="shared" si="3"/>
        <v>122.48550640052918</v>
      </c>
    </row>
    <row r="63" spans="1:6" ht="14.25">
      <c r="A63" s="61" t="s">
        <v>47</v>
      </c>
      <c r="B63" s="56">
        <v>750</v>
      </c>
      <c r="C63" s="56">
        <v>1967.5</v>
      </c>
      <c r="D63" s="56">
        <v>196.5</v>
      </c>
      <c r="E63" s="53">
        <f t="shared" si="2"/>
        <v>26.200000000000003</v>
      </c>
      <c r="F63" s="83">
        <f t="shared" si="3"/>
        <v>9.987293519695044</v>
      </c>
    </row>
    <row r="64" spans="1:6" ht="15">
      <c r="A64" s="72" t="s">
        <v>31</v>
      </c>
      <c r="B64" s="109">
        <f>SUM(B52:B63)</f>
        <v>364964.19999999995</v>
      </c>
      <c r="C64" s="109">
        <f>SUM(C52:C63)</f>
        <v>293614.6</v>
      </c>
      <c r="D64" s="109">
        <f>SUM(D52:D63)</f>
        <v>200770.80000000002</v>
      </c>
      <c r="E64" s="53">
        <f t="shared" si="2"/>
        <v>55.0110942388322</v>
      </c>
      <c r="F64" s="83">
        <f t="shared" si="3"/>
        <v>68.37902474876931</v>
      </c>
    </row>
    <row r="65" spans="1:6" ht="14.25">
      <c r="A65" s="73"/>
      <c r="B65" s="73"/>
      <c r="C65" s="77"/>
      <c r="D65" s="77"/>
      <c r="E65" s="53"/>
      <c r="F65" s="83"/>
    </row>
    <row r="66" spans="1:6" ht="14.25">
      <c r="A66" s="74"/>
      <c r="B66" s="110">
        <f>B44-B64</f>
        <v>-12382.099999999977</v>
      </c>
      <c r="C66" s="110">
        <f>C44-C64</f>
        <v>114301.90000000002</v>
      </c>
      <c r="D66" s="110">
        <f>D44-D64</f>
        <v>6836.899999999994</v>
      </c>
      <c r="E66" s="53"/>
      <c r="F66" s="83"/>
    </row>
    <row r="67" spans="1:5" ht="12.75">
      <c r="A67" s="73"/>
      <c r="B67" s="73"/>
      <c r="C67" s="57"/>
      <c r="D67" s="57"/>
      <c r="E67" s="57"/>
    </row>
    <row r="68" spans="1:5" ht="12.75">
      <c r="A68" s="75"/>
      <c r="B68" s="75"/>
      <c r="C68" s="58"/>
      <c r="D68" s="58"/>
      <c r="E68" s="59"/>
    </row>
    <row r="69" spans="1:5" ht="12.75">
      <c r="A69" s="70"/>
      <c r="B69" s="70"/>
      <c r="C69" s="47"/>
      <c r="D69" s="47"/>
      <c r="E69" s="59"/>
    </row>
    <row r="70" spans="1:5" ht="12.75">
      <c r="A70" s="70"/>
      <c r="B70" s="70"/>
      <c r="C70" s="47"/>
      <c r="D70" s="47"/>
      <c r="E70" s="59"/>
    </row>
    <row r="71" spans="1:5" ht="12.75">
      <c r="A71" s="75"/>
      <c r="B71" s="75"/>
      <c r="C71" s="58"/>
      <c r="D71" s="58"/>
      <c r="E71" s="59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  <row r="195" spans="1:2" ht="14.25">
      <c r="A195" s="4"/>
      <c r="B195" s="4"/>
    </row>
  </sheetData>
  <sheetProtection/>
  <mergeCells count="3">
    <mergeCell ref="A1:E1"/>
    <mergeCell ref="A2:E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9"/>
      <c r="B4" s="119"/>
      <c r="C4" s="119"/>
      <c r="D4" s="119"/>
      <c r="E4" s="119"/>
      <c r="F4" s="119"/>
      <c r="G4" s="119"/>
    </row>
    <row r="5" spans="1:9" ht="15">
      <c r="A5" s="120"/>
      <c r="B5" s="120"/>
      <c r="C5" s="120"/>
      <c r="D5" s="120"/>
      <c r="E5" s="120"/>
      <c r="F5" s="120"/>
      <c r="G5" s="120"/>
      <c r="I5" s="5"/>
    </row>
    <row r="6" spans="4:6" ht="15">
      <c r="D6" s="120"/>
      <c r="E6" s="120"/>
      <c r="F6" s="120"/>
    </row>
    <row r="8" spans="1:7" ht="33.75" customHeight="1">
      <c r="A8" s="118"/>
      <c r="B8" s="118"/>
      <c r="C8" s="118"/>
      <c r="D8" s="118"/>
      <c r="E8" s="118"/>
      <c r="F8" s="118"/>
      <c r="G8" s="118"/>
    </row>
    <row r="9" spans="1:7" ht="45.75" customHeight="1">
      <c r="A9" s="118"/>
      <c r="B9" s="118"/>
      <c r="C9" s="118"/>
      <c r="D9" s="118"/>
      <c r="E9" s="11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7"/>
      <c r="B55" s="117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6"/>
      <c r="B64" s="116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1"/>
      <c r="B2" s="121"/>
      <c r="C2" s="121"/>
      <c r="D2" s="121"/>
      <c r="E2" s="121"/>
    </row>
    <row r="4" spans="1:6" ht="21" customHeight="1">
      <c r="A4" s="16"/>
      <c r="B4" s="17"/>
      <c r="C4" s="17"/>
      <c r="D4" s="122"/>
      <c r="E4" s="12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2011-08-18T11:08:35Z</cp:lastPrinted>
  <dcterms:created xsi:type="dcterms:W3CDTF">2002-08-21T11:19:18Z</dcterms:created>
  <dcterms:modified xsi:type="dcterms:W3CDTF">2011-10-04T05:29:45Z</dcterms:modified>
  <cp:category/>
  <cp:version/>
  <cp:contentType/>
  <cp:contentStatus/>
</cp:coreProperties>
</file>