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76" yWindow="5925" windowWidth="15480" windowHeight="6660" activeTab="0"/>
  </bookViews>
  <sheets>
    <sheet name="Лист1" sheetId="1" r:id="rId1"/>
    <sheet name="Лист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<sst xmlns="http://schemas.openxmlformats.org/spreadsheetml/2006/main" count="66" uniqueCount="60">
  <si>
    <t>АНАЛИЗ</t>
  </si>
  <si>
    <t xml:space="preserve">                                   </t>
  </si>
  <si>
    <t>тыс.руб.</t>
  </si>
  <si>
    <t>Процент</t>
  </si>
  <si>
    <t xml:space="preserve">Наименование </t>
  </si>
  <si>
    <t>исполнения</t>
  </si>
  <si>
    <t>показателя</t>
  </si>
  <si>
    <t xml:space="preserve">за год 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</si>
  <si>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</si>
  <si>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</si>
  <si>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</si>
  <si>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</si>
  <si>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</si>
  <si>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</si>
  <si>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</si>
  <si>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</si>
  <si>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</si>
  <si>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</si>
  <si>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</si>
  <si>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</si>
  <si>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</si>
  <si>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</si>
  <si>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</si>
  <si>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</si>
  <si>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</si>
  <si>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</si>
  <si>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</si>
  <si>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ДОХОДЫ ОТ ПРЕДПРИНИМАТЕЛЬСКОЙ И ИНОЙ</t>
  </si>
  <si>
    <t>ПРИНОСЯЩЕЙ ДОХОД ДЕЯТЕЛЬНОСТИ</t>
  </si>
  <si>
    <t>ВСЕГО ДОХОДОВ</t>
  </si>
  <si>
    <t>в том числе собственные ( c учетом предприн. деятельности)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</si>
  <si>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</si>
  <si>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</si>
  <si>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</si>
  <si>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</si>
  <si>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</si>
  <si>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</si>
  <si>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</si>
  <si>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Здравоохранение и спорт</t>
  </si>
  <si>
    <t xml:space="preserve">  Социальная политика</t>
  </si>
  <si>
    <t>Всего расходов</t>
  </si>
  <si>
    <t>Дефицит "-", профицит "+" бюджета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</si>
  <si>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</si>
  <si>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</si>
  <si>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</si>
  <si>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</si>
  <si>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</si>
  <si>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</si>
  <si>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>Проценты получаемые от предоставления бюджетных кредитов внутри страны за счет средств бюджетов городских округов</t>
  </si>
  <si>
    <t>Земельный налог</t>
  </si>
  <si>
    <t>Доходы от сдачи в аренду имущества</t>
  </si>
  <si>
    <t>Прочие доходы от использования имущества</t>
  </si>
  <si>
    <t>Межбюджетные трансферты</t>
  </si>
  <si>
    <t>Субсидии и субвенции</t>
  </si>
  <si>
    <t>Уточненный план на 2010г.</t>
  </si>
  <si>
    <t>Платежи от государственных и муниципальных унитарных предприятий</t>
  </si>
  <si>
    <t>Доходы, получаемые в виде арендной платы за земельные участки</t>
  </si>
  <si>
    <t>Поступило по состоянию на 01.10.2010г.</t>
  </si>
  <si>
    <t xml:space="preserve">                 ИСПОЛНЕНИЯ БЮДЖЕТА ГОРОДА ШУМЕРЛЯ  ПО СОСТОЯНИЮ НА 01.10.2010Г.</t>
  </si>
  <si>
    <t>Исполнено на 01.10.2010г.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</si>
</sst>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0.0000"/>
    <numFmt numFmtId="173" formatCode="_-* #,##0.0_р_._-;\-* #,##0.0_р_._-;_-* &quot;-&quot;?_р_._-;_-@_-"/>
  </numFmts>
  <fonts count="42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21" borderId="7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 applyProtection="1">
      <alignment horizontal="right"/>
      <protection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Border="1" applyAlignment="1" applyProtection="1">
      <alignment horizontal="left"/>
      <protection/>
    </xf>
    <xf numFmtId="169" fontId="21" fillId="0" borderId="0" xfId="0" applyNumberFormat="1" applyFont="1" applyAlignment="1" applyProtection="1">
      <alignment horizontal="right"/>
      <protection/>
    </xf>
    <xf numFmtId="169" fontId="22" fillId="0" borderId="0" xfId="0" applyNumberFormat="1" applyFont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/>
      <protection/>
    </xf>
    <xf numFmtId="169" fontId="19" fillId="0" borderId="0" xfId="0" applyNumberFormat="1" applyFont="1" applyAlignment="1" applyProtection="1">
      <alignment horizontal="right"/>
      <protection/>
    </xf>
    <xf numFmtId="169" fontId="23" fillId="24" borderId="0" xfId="0" applyNumberFormat="1" applyFont="1" applyFill="1" applyAlignment="1" applyProtection="1">
      <alignment horizontal="right"/>
      <protection/>
    </xf>
    <xf numFmtId="0" fontId="19" fillId="0" borderId="0" xfId="0" applyFont="1" applyAlignment="1">
      <alignment horizontal="right"/>
    </xf>
    <xf numFmtId="0" fontId="21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167" fontId="19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center"/>
    </xf>
    <xf numFmtId="170" fontId="19" fillId="24" borderId="0" xfId="60" applyNumberFormat="1" applyFont="1" applyFill="1" applyBorder="1" applyAlignment="1" applyProtection="1">
      <alignment horizontal="right" vertical="top" shrinkToFit="1"/>
      <protection/>
    </xf>
    <xf numFmtId="170" fontId="19" fillId="24" borderId="0" xfId="0" applyNumberFormat="1" applyFont="1" applyFill="1" applyBorder="1" applyAlignment="1">
      <alignment horizontal="right" vertical="top" shrinkToFit="1"/>
    </xf>
    <xf numFmtId="0" fontId="21" fillId="24" borderId="0" xfId="0" applyFont="1" applyFill="1" applyAlignment="1">
      <alignment/>
    </xf>
    <xf numFmtId="170" fontId="21" fillId="24" borderId="0" xfId="0" applyNumberFormat="1" applyFont="1" applyFill="1" applyBorder="1" applyAlignment="1">
      <alignment horizontal="right" vertical="top" shrinkToFit="1"/>
    </xf>
    <xf numFmtId="170" fontId="19" fillId="24" borderId="0" xfId="0" applyNumberFormat="1" applyFont="1" applyFill="1" applyBorder="1" applyAlignment="1">
      <alignment/>
    </xf>
    <xf numFmtId="0" fontId="24" fillId="24" borderId="0" xfId="0" applyFont="1" applyFill="1" applyBorder="1" applyAlignment="1">
      <alignment/>
    </xf>
    <xf numFmtId="171" fontId="19" fillId="24" borderId="0" xfId="0" applyNumberFormat="1" applyFont="1" applyFill="1" applyBorder="1" applyAlignment="1">
      <alignment/>
    </xf>
    <xf numFmtId="0" fontId="19" fillId="24" borderId="0" xfId="0" applyFont="1" applyFill="1" applyBorder="1" applyAlignment="1">
      <alignment/>
    </xf>
    <xf numFmtId="170" fontId="19" fillId="24" borderId="0" xfId="0" applyNumberFormat="1" applyFont="1" applyFill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9" fillId="24" borderId="0" xfId="0" applyFont="1" applyFill="1" applyBorder="1" applyAlignment="1">
      <alignment vertical="top" wrapText="1"/>
    </xf>
    <xf numFmtId="167" fontId="0" fillId="0" borderId="0" xfId="0" applyNumberFormat="1" applyBorder="1" applyAlignment="1">
      <alignment wrapText="1"/>
    </xf>
    <xf numFmtId="0" fontId="19" fillId="0" borderId="10" xfId="0" applyFont="1" applyBorder="1" applyAlignment="1">
      <alignment/>
    </xf>
    <xf numFmtId="0" fontId="19" fillId="0" borderId="11" xfId="0" applyFont="1" applyBorder="1" applyAlignment="1" applyProtection="1">
      <alignment horizontal="left"/>
      <protection/>
    </xf>
    <xf numFmtId="0" fontId="19" fillId="0" borderId="12" xfId="0" applyFont="1" applyBorder="1" applyAlignment="1" applyProtection="1">
      <alignment horizontal="left"/>
      <protection/>
    </xf>
    <xf numFmtId="0" fontId="19" fillId="0" borderId="13" xfId="0" applyFont="1" applyBorder="1" applyAlignment="1" applyProtection="1">
      <alignment horizontal="left"/>
      <protection/>
    </xf>
    <xf numFmtId="0" fontId="19" fillId="0" borderId="14" xfId="0" applyFont="1" applyBorder="1" applyAlignment="1" applyProtection="1">
      <alignment horizontal="left"/>
      <protection/>
    </xf>
    <xf numFmtId="0" fontId="19" fillId="0" borderId="15" xfId="0" applyFont="1" applyBorder="1" applyAlignment="1" applyProtection="1">
      <alignment horizontal="left"/>
      <protection/>
    </xf>
    <xf numFmtId="0" fontId="19" fillId="0" borderId="0" xfId="0" applyFont="1" applyFill="1" applyBorder="1" applyAlignment="1">
      <alignment wrapText="1"/>
    </xf>
    <xf numFmtId="0" fontId="24" fillId="24" borderId="0" xfId="0" applyFont="1" applyFill="1" applyBorder="1" applyAlignment="1">
      <alignment/>
    </xf>
    <xf numFmtId="171" fontId="24" fillId="24" borderId="0" xfId="0" applyNumberFormat="1" applyFont="1" applyFill="1" applyBorder="1" applyAlignment="1">
      <alignment horizontal="left"/>
    </xf>
    <xf numFmtId="171" fontId="24" fillId="24" borderId="0" xfId="0" applyNumberFormat="1" applyFont="1" applyFill="1" applyBorder="1" applyAlignment="1">
      <alignment/>
    </xf>
    <xf numFmtId="170" fontId="19" fillId="24" borderId="0" xfId="0" applyNumberFormat="1" applyFont="1" applyFill="1" applyBorder="1" applyAlignment="1">
      <alignment horizontal="right" shrinkToFit="1"/>
    </xf>
    <xf numFmtId="0" fontId="24" fillId="24" borderId="0" xfId="0" applyFont="1" applyFill="1" applyBorder="1" applyAlignment="1">
      <alignment horizontal="left"/>
    </xf>
    <xf numFmtId="0" fontId="19" fillId="0" borderId="16" xfId="0" applyFont="1" applyBorder="1" applyAlignment="1" applyProtection="1">
      <alignment horizontal="center" wrapText="1"/>
      <protection/>
    </xf>
    <xf numFmtId="0" fontId="19" fillId="0" borderId="17" xfId="0" applyFont="1" applyBorder="1" applyAlignment="1" applyProtection="1">
      <alignment horizontal="center" wrapText="1"/>
      <protection/>
    </xf>
    <xf numFmtId="0" fontId="19" fillId="0" borderId="18" xfId="0" applyFont="1" applyBorder="1" applyAlignment="1" applyProtection="1">
      <alignment horizontal="center" wrapText="1"/>
      <protection/>
    </xf>
    <xf numFmtId="0" fontId="19" fillId="0" borderId="19" xfId="0" applyFont="1" applyBorder="1" applyAlignment="1" applyProtection="1">
      <alignment horizontal="center" wrapText="1"/>
      <protection/>
    </xf>
    <xf numFmtId="0" fontId="19" fillId="0" borderId="20" xfId="0" applyFont="1" applyBorder="1" applyAlignment="1" applyProtection="1">
      <alignment horizontal="center" wrapText="1"/>
      <protection/>
    </xf>
    <xf numFmtId="0" fontId="19" fillId="0" borderId="21" xfId="0" applyFont="1" applyBorder="1" applyAlignment="1" applyProtection="1">
      <alignment horizont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1"/>
  <sheetViews>
    <sheetView tabSelected="1" zoomScaleSheetLayoutView="100" zoomScalePageLayoutView="0" workbookViewId="0" topLeftCell="A37">
      <selection activeCell="C25" sqref="C25"/>
    </sheetView>
  </sheetViews>
  <sheetFormatPr defaultColWidth="9.00390625" defaultRowHeight="12.75"/>
  <cols>
    <col min="1" max="1" width="54.375" style="3" customWidth="1"/>
    <col min="2" max="2" width="14.00390625" style="1" customWidth="1"/>
    <col min="3" max="3" width="14.625" style="3" customWidth="1"/>
    <col min="4" max="4" width="14.375" style="3" customWidth="1"/>
    <col min="5" max="5" width="8.375" style="3" customWidth="1"/>
    <col min="6" max="6" width="9.875" style="3" customWidth="1"/>
    <col min="7" max="7" width="9.75390625" style="3" customWidth="1"/>
    <col min="8" max="8" width="8.125" style="3" customWidth="1"/>
    <col min="9" max="9" width="8.375" style="3" customWidth="1"/>
    <col min="10" max="10" width="8.25390625" style="3" customWidth="1"/>
    <col min="11" max="11" width="9.875" style="3" customWidth="1"/>
    <col min="12" max="12" width="7.625" style="3" customWidth="1"/>
    <col min="13" max="13" width="8.25390625" style="3" customWidth="1"/>
    <col min="14" max="14" width="8.375" style="3" customWidth="1"/>
    <col min="15" max="15" width="9.625" style="3" bestFit="1" customWidth="1"/>
    <col min="16" max="16" width="8.00390625" style="3" customWidth="1"/>
    <col min="17" max="17" width="8.125" style="3" customWidth="1"/>
    <col min="18" max="18" width="8.625" style="3" customWidth="1"/>
    <col min="19" max="16384" width="9.125" style="3" customWidth="1"/>
  </cols>
  <sheetData>
    <row r="1" spans="1:4" ht="15.75">
      <c r="A1" s="47"/>
      <c r="B1" s="48" t="s">
        <v>0</v>
      </c>
      <c r="C1" s="48"/>
      <c r="D1" s="48"/>
    </row>
    <row r="2" spans="1:4" ht="15.75">
      <c r="A2" s="50" t="s">
        <v>58</v>
      </c>
      <c r="B2" s="51"/>
      <c r="C2" s="48"/>
      <c r="D2" s="48"/>
    </row>
    <row r="3" spans="1:4" ht="12.75">
      <c r="A3"/>
      <c r="B3" s="52"/>
      <c r="C3" s="52"/>
      <c r="D3" s="52"/>
    </row>
    <row r="4" spans="1:7" ht="14.25">
      <c r="A4" s="49" t="s">
        <v>1</v>
      </c>
      <c r="B4" s="49"/>
      <c r="C4" s="49"/>
      <c r="D4" s="53" t="s">
        <v>2</v>
      </c>
      <c r="E4" s="11"/>
      <c r="F4" s="4"/>
      <c r="G4" s="12"/>
    </row>
    <row r="5" spans="1:4" ht="12.75">
      <c r="A5" s="81"/>
      <c r="B5" s="93" t="s">
        <v>54</v>
      </c>
      <c r="C5" s="96" t="s">
        <v>57</v>
      </c>
      <c r="D5" s="82" t="s">
        <v>3</v>
      </c>
    </row>
    <row r="6" spans="1:4" ht="12.75" customHeight="1">
      <c r="A6" s="83" t="s">
        <v>4</v>
      </c>
      <c r="B6" s="94"/>
      <c r="C6" s="97"/>
      <c r="D6" s="84" t="s">
        <v>5</v>
      </c>
    </row>
    <row r="7" spans="1:4" ht="12.75">
      <c r="A7" s="85" t="s">
        <v>6</v>
      </c>
      <c r="B7" s="95"/>
      <c r="C7" s="98"/>
      <c r="D7" s="86" t="s">
        <v>7</v>
      </c>
    </row>
    <row r="8" spans="1:4" ht="12.75">
      <c r="A8" s="54"/>
      <c r="B8" s="55"/>
      <c r="C8" s="55"/>
      <c r="D8" s="55"/>
    </row>
    <row r="9" spans="1:4" ht="15">
      <c r="A9" s="56" t="s">
        <v>8</v>
      </c>
      <c r="B9" s="57">
        <f>+B10+B12+B15+B18+B20</f>
        <v>92818.1</v>
      </c>
      <c r="C9" s="57">
        <f>+C10+C12+C15+C18+C20</f>
        <v>70068.4</v>
      </c>
      <c r="D9" s="57">
        <f>+C9/B9*100</f>
        <v>75.49001757200372</v>
      </c>
    </row>
    <row r="10" spans="1:4" ht="14.25">
      <c r="A10" s="59" t="s">
        <v>9</v>
      </c>
      <c r="B10" s="60">
        <f>(+B11)</f>
        <v>51000</v>
      </c>
      <c r="C10" s="60">
        <f>(+C11)</f>
        <v>37166</v>
      </c>
      <c r="D10" s="58">
        <f>+C10/B10*100</f>
        <v>72.87450980392157</v>
      </c>
    </row>
    <row r="11" spans="1:4" ht="14.25">
      <c r="A11" s="59" t="s">
        <v>10</v>
      </c>
      <c r="B11" s="60">
        <v>51000</v>
      </c>
      <c r="C11" s="60">
        <v>37166</v>
      </c>
      <c r="D11" s="58">
        <f>+C11/B11*100</f>
        <v>72.87450980392157</v>
      </c>
    </row>
    <row r="12" spans="1:4" s="6" customFormat="1" ht="15">
      <c r="A12" s="59" t="s">
        <v>11</v>
      </c>
      <c r="B12" s="60">
        <v>20088.1</v>
      </c>
      <c r="C12" s="60">
        <v>15258.6</v>
      </c>
      <c r="D12" s="58">
        <f>+C12/B12*100</f>
        <v>75.9584032337553</v>
      </c>
    </row>
    <row r="13" spans="1:4" ht="14.25">
      <c r="A13" s="59" t="s">
        <v>12</v>
      </c>
      <c r="B13" s="62"/>
      <c r="C13" s="62"/>
      <c r="D13" s="58"/>
    </row>
    <row r="14" spans="1:4" ht="14.25">
      <c r="A14" s="59" t="s">
        <v>13</v>
      </c>
      <c r="B14" s="60">
        <v>20083.1</v>
      </c>
      <c r="C14" s="60">
        <v>15258.6</v>
      </c>
      <c r="D14" s="58">
        <f>+C14/B14*100</f>
        <v>75.97731425925282</v>
      </c>
    </row>
    <row r="15" spans="1:4" ht="14.25">
      <c r="A15" s="59" t="s">
        <v>42</v>
      </c>
      <c r="B15" s="60">
        <f>+B16+B17</f>
        <v>14600</v>
      </c>
      <c r="C15" s="60">
        <f>+C16+C17</f>
        <v>11942.9</v>
      </c>
      <c r="D15" s="58">
        <f aca="true" t="shared" si="0" ref="D15:D44">+C15/B15*100</f>
        <v>81.80068493150685</v>
      </c>
    </row>
    <row r="16" spans="1:4" ht="14.25">
      <c r="A16" s="59" t="s">
        <v>43</v>
      </c>
      <c r="B16" s="60">
        <v>1450</v>
      </c>
      <c r="C16" s="60">
        <v>1327.6</v>
      </c>
      <c r="D16" s="58">
        <f t="shared" si="0"/>
        <v>91.55862068965517</v>
      </c>
    </row>
    <row r="17" spans="1:4" ht="14.25">
      <c r="A17" s="59" t="s">
        <v>49</v>
      </c>
      <c r="B17" s="60">
        <v>13150</v>
      </c>
      <c r="C17" s="60">
        <v>10615.3</v>
      </c>
      <c r="D17" s="58">
        <f t="shared" si="0"/>
        <v>80.72471482889733</v>
      </c>
    </row>
    <row r="18" spans="1:4" ht="14.25">
      <c r="A18" s="59" t="s">
        <v>14</v>
      </c>
      <c r="B18" s="60">
        <v>7030</v>
      </c>
      <c r="C18" s="60">
        <v>5689.7</v>
      </c>
      <c r="D18" s="58">
        <f t="shared" si="0"/>
        <v>80.93456614509246</v>
      </c>
    </row>
    <row r="19" spans="1:4" ht="14.25">
      <c r="A19" s="59" t="s">
        <v>15</v>
      </c>
      <c r="B19" s="60"/>
      <c r="C19" s="60"/>
      <c r="D19" s="58"/>
    </row>
    <row r="20" spans="1:4" ht="14.25">
      <c r="A20" s="59" t="s">
        <v>16</v>
      </c>
      <c r="B20" s="61">
        <v>100</v>
      </c>
      <c r="C20" s="61">
        <v>11.2</v>
      </c>
      <c r="D20" s="58">
        <f t="shared" si="0"/>
        <v>11.2</v>
      </c>
    </row>
    <row r="21" spans="1:4" ht="15">
      <c r="A21" s="56" t="s">
        <v>17</v>
      </c>
      <c r="B21" s="57">
        <f>(B23+B29+B33+B34+B32)</f>
        <v>27772.3</v>
      </c>
      <c r="C21" s="57">
        <f>(C23+C29+C33+C34+C32)</f>
        <v>22583.8</v>
      </c>
      <c r="D21" s="57">
        <f t="shared" si="0"/>
        <v>81.31771585356631</v>
      </c>
    </row>
    <row r="22" spans="1:4" ht="14.25">
      <c r="A22" s="59" t="s">
        <v>44</v>
      </c>
      <c r="B22" s="60"/>
      <c r="C22" s="60"/>
      <c r="D22" s="58"/>
    </row>
    <row r="23" spans="1:4" ht="14.25">
      <c r="A23" s="59" t="s">
        <v>45</v>
      </c>
      <c r="B23" s="60">
        <f>+B25+B26+B28+B27</f>
        <v>9136.9</v>
      </c>
      <c r="C23" s="60">
        <f>+C25+C26+C28+C27</f>
        <v>8415.9</v>
      </c>
      <c r="D23" s="58">
        <f t="shared" si="0"/>
        <v>92.10892096881874</v>
      </c>
    </row>
    <row r="24" spans="1:4" ht="38.25" hidden="1">
      <c r="A24" s="78" t="s">
        <v>48</v>
      </c>
      <c r="B24" s="60"/>
      <c r="C24" s="60"/>
      <c r="D24" s="58" t="e">
        <f t="shared" si="0"/>
        <v>#DIV/0!</v>
      </c>
    </row>
    <row r="25" spans="1:4" ht="14.25">
      <c r="A25" s="59" t="s">
        <v>56</v>
      </c>
      <c r="B25" s="60">
        <v>4936.9</v>
      </c>
      <c r="C25" s="60">
        <v>4720.3</v>
      </c>
      <c r="D25" s="58">
        <f t="shared" si="0"/>
        <v>95.61263140837369</v>
      </c>
    </row>
    <row r="26" spans="1:4" ht="14.25">
      <c r="A26" s="59" t="s">
        <v>50</v>
      </c>
      <c r="B26" s="60">
        <v>3950</v>
      </c>
      <c r="C26" s="60">
        <v>3588.9</v>
      </c>
      <c r="D26" s="58">
        <f t="shared" si="0"/>
        <v>90.85822784810127</v>
      </c>
    </row>
    <row r="27" spans="1:4" ht="25.5">
      <c r="A27" s="87" t="s">
        <v>55</v>
      </c>
      <c r="B27" s="60"/>
      <c r="C27" s="60">
        <v>1.3</v>
      </c>
      <c r="D27" s="58"/>
    </row>
    <row r="28" spans="1:4" ht="14.25">
      <c r="A28" s="59" t="s">
        <v>51</v>
      </c>
      <c r="B28" s="60">
        <v>250</v>
      </c>
      <c r="C28" s="60">
        <v>105.4</v>
      </c>
      <c r="D28" s="58">
        <f t="shared" si="0"/>
        <v>42.160000000000004</v>
      </c>
    </row>
    <row r="29" spans="1:4" ht="14.25">
      <c r="A29" s="59" t="s">
        <v>18</v>
      </c>
      <c r="B29" s="60">
        <f>+B30</f>
        <v>1700</v>
      </c>
      <c r="C29" s="60">
        <f>+C30</f>
        <v>1154.9</v>
      </c>
      <c r="D29" s="58">
        <f t="shared" si="0"/>
        <v>67.93529411764706</v>
      </c>
    </row>
    <row r="30" spans="1:4" ht="14.25">
      <c r="A30" s="59" t="s">
        <v>19</v>
      </c>
      <c r="B30" s="60">
        <v>1700</v>
      </c>
      <c r="C30" s="60">
        <v>1154.9</v>
      </c>
      <c r="D30" s="58">
        <f t="shared" si="0"/>
        <v>67.93529411764706</v>
      </c>
    </row>
    <row r="31" spans="1:4" ht="14.25">
      <c r="A31" s="59" t="s">
        <v>20</v>
      </c>
      <c r="B31" s="60"/>
      <c r="C31" s="60"/>
      <c r="D31" s="58"/>
    </row>
    <row r="32" spans="1:4" ht="14.25">
      <c r="A32" s="59" t="s">
        <v>21</v>
      </c>
      <c r="B32" s="60">
        <v>13435.4</v>
      </c>
      <c r="C32" s="60">
        <v>10788.8</v>
      </c>
      <c r="D32" s="58">
        <f t="shared" si="0"/>
        <v>80.30129359751105</v>
      </c>
    </row>
    <row r="33" spans="1:4" ht="14.25">
      <c r="A33" s="59" t="s">
        <v>22</v>
      </c>
      <c r="B33" s="60">
        <v>3500</v>
      </c>
      <c r="C33" s="60">
        <v>2219.2</v>
      </c>
      <c r="D33" s="58">
        <f t="shared" si="0"/>
        <v>63.405714285714275</v>
      </c>
    </row>
    <row r="34" spans="1:4" ht="14.25">
      <c r="A34" s="59" t="s">
        <v>23</v>
      </c>
      <c r="B34" s="60"/>
      <c r="C34" s="60">
        <v>5</v>
      </c>
      <c r="D34" s="58"/>
    </row>
    <row r="35" spans="1:4" ht="15">
      <c r="A35" s="63" t="s">
        <v>24</v>
      </c>
      <c r="B35" s="67"/>
      <c r="C35" s="67"/>
      <c r="D35" s="58"/>
    </row>
    <row r="36" spans="1:4" ht="15">
      <c r="A36" s="63" t="s">
        <v>25</v>
      </c>
      <c r="B36" s="57">
        <v>341123</v>
      </c>
      <c r="C36" s="57">
        <v>315264.3</v>
      </c>
      <c r="D36" s="57">
        <f t="shared" si="0"/>
        <v>92.41953782066878</v>
      </c>
    </row>
    <row r="37" spans="1:4" ht="14.25">
      <c r="A37" s="64" t="s">
        <v>26</v>
      </c>
      <c r="B37" s="60">
        <v>72356.5</v>
      </c>
      <c r="C37" s="60">
        <v>63543.7</v>
      </c>
      <c r="D37" s="58">
        <f t="shared" si="0"/>
        <v>87.82030639956328</v>
      </c>
    </row>
    <row r="38" spans="1:4" ht="14.25">
      <c r="A38" s="64" t="s">
        <v>53</v>
      </c>
      <c r="B38" s="60">
        <f>+B36-B37</f>
        <v>268766.5</v>
      </c>
      <c r="C38" s="60">
        <f>+C36-C37</f>
        <v>251720.59999999998</v>
      </c>
      <c r="D38" s="58">
        <f t="shared" si="0"/>
        <v>93.65772892082904</v>
      </c>
    </row>
    <row r="39" spans="1:4" ht="15">
      <c r="A39" s="65" t="s">
        <v>27</v>
      </c>
      <c r="B39" s="60"/>
      <c r="C39" s="60"/>
      <c r="D39" s="58"/>
    </row>
    <row r="40" spans="1:4" ht="15">
      <c r="A40" s="65" t="s">
        <v>28</v>
      </c>
      <c r="B40" s="57">
        <v>29169.1</v>
      </c>
      <c r="C40" s="57">
        <v>22700.8</v>
      </c>
      <c r="D40" s="57">
        <f t="shared" si="0"/>
        <v>77.82482147203719</v>
      </c>
    </row>
    <row r="41" spans="1:4" ht="15">
      <c r="A41" s="66"/>
      <c r="B41" s="60"/>
      <c r="C41" s="60"/>
      <c r="D41" s="57"/>
    </row>
    <row r="42" spans="1:5" ht="15">
      <c r="A42" s="65" t="s">
        <v>29</v>
      </c>
      <c r="B42" s="57">
        <f>(B9+B36+B40+B21)</f>
        <v>490882.49999999994</v>
      </c>
      <c r="C42" s="57">
        <f>(C9+C36+C40+C21)</f>
        <v>430617.29999999993</v>
      </c>
      <c r="D42" s="57">
        <f t="shared" si="0"/>
        <v>87.72309055629401</v>
      </c>
      <c r="E42" s="80"/>
    </row>
    <row r="43" spans="1:4" ht="14.25">
      <c r="A43" s="64" t="s">
        <v>30</v>
      </c>
      <c r="B43" s="60">
        <f>B40+B9+B21</f>
        <v>149759.5</v>
      </c>
      <c r="C43" s="60">
        <f>C40+C9+C21</f>
        <v>115353</v>
      </c>
      <c r="D43" s="58">
        <f t="shared" si="0"/>
        <v>77.02549754773487</v>
      </c>
    </row>
    <row r="44" spans="1:4" ht="14.25">
      <c r="A44" s="64" t="s">
        <v>46</v>
      </c>
      <c r="B44" s="67">
        <f>+B43-B40</f>
        <v>120590.4</v>
      </c>
      <c r="C44" s="67">
        <f>+C43-C40</f>
        <v>92652.2</v>
      </c>
      <c r="D44" s="58">
        <f t="shared" si="0"/>
        <v>76.83215247648238</v>
      </c>
    </row>
    <row r="45" spans="1:4" ht="12.75">
      <c r="A45" s="49"/>
      <c r="B45" s="49"/>
      <c r="C45" s="49"/>
      <c r="D45" s="60"/>
    </row>
    <row r="46" spans="1:4" ht="12.75">
      <c r="A46" s="81"/>
      <c r="B46" s="93" t="s">
        <v>54</v>
      </c>
      <c r="C46" s="96" t="s">
        <v>59</v>
      </c>
      <c r="D46" s="82" t="s">
        <v>3</v>
      </c>
    </row>
    <row r="47" spans="1:4" ht="12.75" customHeight="1">
      <c r="A47" s="83" t="s">
        <v>4</v>
      </c>
      <c r="B47" s="94"/>
      <c r="C47" s="97"/>
      <c r="D47" s="84" t="s">
        <v>5</v>
      </c>
    </row>
    <row r="48" spans="1:4" ht="12.75">
      <c r="A48" s="85" t="s">
        <v>6</v>
      </c>
      <c r="B48" s="95"/>
      <c r="C48" s="98"/>
      <c r="D48" s="86" t="s">
        <v>7</v>
      </c>
    </row>
    <row r="49" spans="1:4" ht="15.75">
      <c r="A49" s="68" t="s">
        <v>31</v>
      </c>
      <c r="B49" s="54"/>
      <c r="C49" s="59"/>
      <c r="D49" s="59"/>
    </row>
    <row r="50" spans="1:5" ht="14.25">
      <c r="A50" s="79" t="s">
        <v>32</v>
      </c>
      <c r="B50" s="69">
        <v>32816</v>
      </c>
      <c r="C50" s="69">
        <v>27166</v>
      </c>
      <c r="D50" s="58">
        <f aca="true" t="shared" si="1" ref="D50:D62">+C50/B50*100</f>
        <v>82.78278888347148</v>
      </c>
      <c r="E50" s="80"/>
    </row>
    <row r="51" spans="1:5" ht="15.75" customHeight="1">
      <c r="A51" s="79" t="s">
        <v>33</v>
      </c>
      <c r="B51" s="70">
        <v>694.4</v>
      </c>
      <c r="C51" s="70">
        <v>561.1</v>
      </c>
      <c r="D51" s="58">
        <f t="shared" si="1"/>
        <v>80.80357142857143</v>
      </c>
      <c r="E51" s="80"/>
    </row>
    <row r="52" spans="1:5" ht="14.25">
      <c r="A52" s="79" t="s">
        <v>34</v>
      </c>
      <c r="B52" s="70">
        <v>11631.7</v>
      </c>
      <c r="C52" s="70">
        <v>5944.1</v>
      </c>
      <c r="D52" s="58">
        <f t="shared" si="1"/>
        <v>51.102590335032716</v>
      </c>
      <c r="E52" s="80"/>
    </row>
    <row r="53" spans="1:5" ht="14.25">
      <c r="A53" s="79" t="s">
        <v>35</v>
      </c>
      <c r="B53" s="70">
        <v>219478.6</v>
      </c>
      <c r="C53" s="70">
        <v>124120.9</v>
      </c>
      <c r="D53" s="58">
        <f t="shared" si="1"/>
        <v>56.552620619960216</v>
      </c>
      <c r="E53" s="80"/>
    </row>
    <row r="54" spans="1:5" ht="14.25">
      <c r="A54" s="79" t="s">
        <v>47</v>
      </c>
      <c r="B54" s="70">
        <v>457.2</v>
      </c>
      <c r="C54" s="70">
        <v>255.3</v>
      </c>
      <c r="D54" s="58">
        <f t="shared" si="1"/>
        <v>55.83989501312337</v>
      </c>
      <c r="E54" s="80"/>
    </row>
    <row r="55" spans="1:5" ht="14.25">
      <c r="A55" s="79" t="s">
        <v>36</v>
      </c>
      <c r="B55" s="70">
        <v>145584.8</v>
      </c>
      <c r="C55" s="70">
        <v>95659.9</v>
      </c>
      <c r="D55" s="58">
        <f t="shared" si="1"/>
        <v>65.70734032673741</v>
      </c>
      <c r="E55" s="80"/>
    </row>
    <row r="56" spans="1:5" ht="25.5">
      <c r="A56" s="79" t="s">
        <v>37</v>
      </c>
      <c r="B56" s="91">
        <v>8754.2</v>
      </c>
      <c r="C56" s="91">
        <v>6166.8</v>
      </c>
      <c r="D56" s="58">
        <f t="shared" si="1"/>
        <v>70.44390121313198</v>
      </c>
      <c r="E56" s="80"/>
    </row>
    <row r="57" spans="1:5" ht="14.25">
      <c r="A57" s="79" t="s">
        <v>38</v>
      </c>
      <c r="B57" s="70">
        <v>48816.9</v>
      </c>
      <c r="C57" s="70">
        <v>34006.4</v>
      </c>
      <c r="D57" s="58">
        <f t="shared" si="1"/>
        <v>69.66112145588926</v>
      </c>
      <c r="E57" s="80"/>
    </row>
    <row r="58" spans="1:5" ht="14.25">
      <c r="A58" s="79" t="s">
        <v>39</v>
      </c>
      <c r="B58" s="70">
        <v>13258</v>
      </c>
      <c r="C58" s="70">
        <v>7223.6</v>
      </c>
      <c r="D58" s="58">
        <f t="shared" si="1"/>
        <v>54.484839342283905</v>
      </c>
      <c r="E58" s="80"/>
    </row>
    <row r="59" spans="1:5" ht="14.25">
      <c r="A59" s="79" t="s">
        <v>52</v>
      </c>
      <c r="B59" s="70">
        <v>19367.4</v>
      </c>
      <c r="C59" s="70">
        <v>14525.6</v>
      </c>
      <c r="D59" s="58">
        <f t="shared" si="1"/>
        <v>75.00025816578373</v>
      </c>
      <c r="E59" s="80"/>
    </row>
    <row r="60" spans="1:5" ht="15">
      <c r="A60" s="71" t="s">
        <v>40</v>
      </c>
      <c r="B60" s="72">
        <f>SUM(B50:B59)</f>
        <v>500859.20000000007</v>
      </c>
      <c r="C60" s="72">
        <f>SUM(C50:C59)</f>
        <v>315629.6999999999</v>
      </c>
      <c r="D60" s="57">
        <f t="shared" si="1"/>
        <v>63.01765046943329</v>
      </c>
      <c r="E60" s="80"/>
    </row>
    <row r="61" spans="1:4" ht="14.25">
      <c r="A61" s="92"/>
      <c r="B61" s="92"/>
      <c r="C61" s="73"/>
      <c r="D61" s="58"/>
    </row>
    <row r="62" spans="1:4" ht="15">
      <c r="A62" s="88" t="s">
        <v>41</v>
      </c>
      <c r="B62" s="89">
        <f>+B42-B60</f>
        <v>-9976.700000000128</v>
      </c>
      <c r="C62" s="90">
        <f>+C42-C60</f>
        <v>114987.60000000003</v>
      </c>
      <c r="D62" s="57">
        <f t="shared" si="1"/>
        <v>-1152.5614682209405</v>
      </c>
    </row>
    <row r="63" spans="1:4" ht="12.75">
      <c r="A63" s="74"/>
      <c r="B63" s="75"/>
      <c r="C63" s="75"/>
      <c r="D63" s="75"/>
    </row>
    <row r="64" spans="1:4" ht="12.75">
      <c r="A64" s="76"/>
      <c r="B64" s="76"/>
      <c r="C64" s="73"/>
      <c r="D64" s="77"/>
    </row>
    <row r="65" spans="1:4" ht="12.75">
      <c r="A65" s="49"/>
      <c r="B65" s="49"/>
      <c r="C65" s="49"/>
      <c r="D65" s="77"/>
    </row>
    <row r="66" spans="1:4" ht="12.75">
      <c r="A66" s="49"/>
      <c r="B66" s="49"/>
      <c r="C66" s="49"/>
      <c r="D66" s="77"/>
    </row>
    <row r="67" spans="1:4" ht="12.75">
      <c r="A67" s="76"/>
      <c r="B67" s="76"/>
      <c r="C67" s="73"/>
      <c r="D67" s="77"/>
    </row>
    <row r="68" ht="14.25">
      <c r="A68" s="4"/>
    </row>
    <row r="69" ht="14.25">
      <c r="A69" s="4"/>
    </row>
    <row r="70" ht="14.25">
      <c r="A70" s="4"/>
    </row>
    <row r="71" ht="14.25">
      <c r="A71" s="4"/>
    </row>
    <row r="72" ht="14.25">
      <c r="A72" s="4"/>
    </row>
    <row r="73" ht="14.25">
      <c r="A73" s="4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</sheetData>
  <sheetProtection/>
  <mergeCells count="5">
    <mergeCell ref="A61:B61"/>
    <mergeCell ref="B5:B7"/>
    <mergeCell ref="C5:C7"/>
    <mergeCell ref="B46:B48"/>
    <mergeCell ref="C46:C48"/>
  </mergeCells>
  <printOptions/>
  <pageMargins left="1.12" right="0.2" top="0.29" bottom="0.21" header="0.24" footer="0.16"/>
  <pageSetup horizontalDpi="120" verticalDpi="12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zoomScalePageLayoutView="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02"/>
      <c r="B4" s="102"/>
      <c r="C4" s="102"/>
      <c r="D4" s="102"/>
      <c r="E4" s="102"/>
      <c r="F4" s="102"/>
      <c r="G4" s="102"/>
    </row>
    <row r="5" spans="1:9" ht="15">
      <c r="A5" s="103"/>
      <c r="B5" s="103"/>
      <c r="C5" s="103"/>
      <c r="D5" s="103"/>
      <c r="E5" s="103"/>
      <c r="F5" s="103"/>
      <c r="G5" s="103"/>
      <c r="I5" s="5"/>
    </row>
    <row r="6" spans="4:6" ht="15">
      <c r="D6" s="103"/>
      <c r="E6" s="103"/>
      <c r="F6" s="103"/>
    </row>
    <row r="8" spans="1:7" ht="33.75" customHeight="1">
      <c r="A8" s="99"/>
      <c r="B8" s="99"/>
      <c r="C8" s="99"/>
      <c r="D8" s="99"/>
      <c r="E8" s="99"/>
      <c r="F8" s="99"/>
      <c r="G8" s="99"/>
    </row>
    <row r="9" spans="1:7" ht="45.75" customHeight="1">
      <c r="A9" s="99"/>
      <c r="B9" s="99"/>
      <c r="C9" s="99"/>
      <c r="D9" s="99"/>
      <c r="E9" s="99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101"/>
      <c r="B55" s="101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100"/>
      <c r="B64" s="100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sheetProtection/>
  <mergeCells count="11">
    <mergeCell ref="A4:G4"/>
    <mergeCell ref="A5:G5"/>
    <mergeCell ref="D6:F6"/>
    <mergeCell ref="F8:G8"/>
    <mergeCell ref="B8:B9"/>
    <mergeCell ref="D8:D9"/>
    <mergeCell ref="E8:E9"/>
    <mergeCell ref="C8:C9"/>
    <mergeCell ref="A64:B64"/>
    <mergeCell ref="A55:B55"/>
    <mergeCell ref="A8:A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04"/>
      <c r="B2" s="104"/>
      <c r="C2" s="104"/>
      <c r="D2" s="104"/>
      <c r="E2" s="104"/>
    </row>
    <row r="4" spans="1:6" ht="21" customHeight="1">
      <c r="A4" s="16"/>
      <c r="B4" s="17"/>
      <c r="C4" s="17"/>
      <c r="D4" s="105"/>
      <c r="E4" s="105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sheetProtection/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fin08u</cp:lastModifiedBy>
  <cp:lastPrinted>2010-09-09T16:59:22Z</cp:lastPrinted>
  <dcterms:created xsi:type="dcterms:W3CDTF">2002-08-21T11:19:18Z</dcterms:created>
  <dcterms:modified xsi:type="dcterms:W3CDTF">2010-10-19T04:15:17Z</dcterms:modified>
  <cp:category/>
  <cp:version/>
  <cp:contentType/>
  <cp:contentStatus/>
</cp:coreProperties>
</file>