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615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<sst xmlns="http://schemas.openxmlformats.org/spreadsheetml/2006/main" count="69" uniqueCount="62">
  <si>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 xml:space="preserve">                                   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</si>
  <si>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</si>
  <si>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</si>
  <si>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</si>
  <si>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</si>
  <si>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</si>
  <si>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</si>
  <si>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</si>
  <si>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</si>
  <si>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</si>
  <si>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</si>
  <si>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</si>
  <si>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</si>
  <si>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</si>
  <si>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</si>
  <si>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</si>
  <si>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</si>
  <si>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</si>
  <si>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</si>
  <si>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</si>
  <si>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</si>
  <si>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</si>
  <si>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</si>
  <si>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</si>
  <si>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</si>
  <si>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</si>
  <si>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</si>
  <si>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</si>
  <si>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</si>
  <si>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</si>
  <si>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</si>
  <si>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</si>
  <si>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</si>
  <si>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</si>
  <si>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</si>
  <si>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</si>
  <si>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</si>
  <si>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</si>
  <si>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</si>
  <si>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</si>
  <si>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</si>
  <si>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</si>
  <si>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</si>
  <si>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</si>
  <si>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</si>
  <si>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</si>
  <si>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Земельный налог</t>
  </si>
  <si>
    <t>Проценты получаемые от предоставления бюджетных кредитов внутри страны за счет средств бюджетов городских округов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</si>
  <si>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</si>
  <si>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</si>
  <si>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</si>
  <si>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</si>
  <si>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</si>
  <si>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Межбюджетные трансферты</t>
  </si>
  <si>
    <t>Платежи от государственных и муниципальных унитарных предприятий</t>
  </si>
  <si>
    <t>Отклонение</t>
  </si>
  <si>
    <t xml:space="preserve">           АНАЛИЗ  ИСПОЛНЕНИЯ БЮДЖЕТА ГОРОДА ШУМЕРЛЯ</t>
  </si>
  <si>
    <t>Поступило по состоянию на 01.07.2010г.</t>
  </si>
  <si>
    <t>на 01.07.2009г</t>
  </si>
  <si>
    <t>ПО СОСТОЯНИЮ НА 01.07.2010Г. В СРАВНЕНИИ С СООТВЕТСТВУЮЩИМ ПЕРИОДОМ ПРОШЛОГО ГОДА</t>
  </si>
  <si>
    <t>Исполнено на 01.07.2010г.</t>
  </si>
  <si>
    <t>Исполнено на 01.07.2009г.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</si>
</sst>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</numFmts>
  <fonts count="58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Border="1" applyAlignment="1" applyProtection="1">
      <alignment horizontal="left"/>
      <protection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Border="1" applyAlignment="1">
      <alignment horizontal="center"/>
    </xf>
    <xf numFmtId="170" fontId="17" fillId="33" borderId="0" xfId="60" applyNumberFormat="1" applyFont="1" applyFill="1" applyBorder="1" applyAlignment="1" applyProtection="1">
      <alignment horizontal="right" vertical="top" shrinkToFit="1"/>
      <protection/>
    </xf>
    <xf numFmtId="170" fontId="17" fillId="33" borderId="0" xfId="0" applyNumberFormat="1" applyFont="1" applyFill="1" applyBorder="1" applyAlignment="1">
      <alignment horizontal="right" vertical="top" shrinkToFit="1"/>
    </xf>
    <xf numFmtId="0" fontId="18" fillId="33" borderId="0" xfId="0" applyFont="1" applyFill="1" applyAlignment="1">
      <alignment/>
    </xf>
    <xf numFmtId="170" fontId="18" fillId="33" borderId="0" xfId="0" applyNumberFormat="1" applyFont="1" applyFill="1" applyBorder="1" applyAlignment="1">
      <alignment horizontal="right" vertical="top" shrinkToFit="1"/>
    </xf>
    <xf numFmtId="0" fontId="20" fillId="33" borderId="0" xfId="0" applyFont="1" applyFill="1" applyBorder="1" applyAlignment="1">
      <alignment/>
    </xf>
    <xf numFmtId="171" fontId="17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170" fontId="17" fillId="33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/>
    </xf>
    <xf numFmtId="0" fontId="17" fillId="0" borderId="10" xfId="0" applyFont="1" applyBorder="1" applyAlignment="1" applyProtection="1">
      <alignment horizontal="left"/>
      <protection/>
    </xf>
    <xf numFmtId="0" fontId="17" fillId="0" borderId="11" xfId="0" applyFont="1" applyBorder="1" applyAlignment="1" applyProtection="1">
      <alignment horizontal="left"/>
      <protection/>
    </xf>
    <xf numFmtId="0" fontId="17" fillId="0" borderId="0" xfId="0" applyFont="1" applyAlignment="1">
      <alignment horizontal="right"/>
    </xf>
    <xf numFmtId="169" fontId="22" fillId="33" borderId="0" xfId="0" applyNumberFormat="1" applyFont="1" applyFill="1" applyAlignment="1" applyProtection="1">
      <alignment horizontal="right"/>
      <protection/>
    </xf>
    <xf numFmtId="169" fontId="23" fillId="33" borderId="0" xfId="0" applyNumberFormat="1" applyFont="1" applyFill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170" fontId="17" fillId="33" borderId="0" xfId="0" applyNumberFormat="1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 applyProtection="1">
      <alignment horizontal="left"/>
      <protection/>
    </xf>
    <xf numFmtId="0" fontId="17" fillId="0" borderId="14" xfId="0" applyFont="1" applyBorder="1" applyAlignment="1" applyProtection="1">
      <alignment horizontal="left"/>
      <protection/>
    </xf>
    <xf numFmtId="0" fontId="17" fillId="0" borderId="15" xfId="0" applyFont="1" applyBorder="1" applyAlignment="1" applyProtection="1">
      <alignment horizontal="left"/>
      <protection/>
    </xf>
    <xf numFmtId="0" fontId="17" fillId="0" borderId="16" xfId="0" applyFont="1" applyBorder="1" applyAlignment="1" applyProtection="1">
      <alignment horizontal="left"/>
      <protection/>
    </xf>
    <xf numFmtId="0" fontId="17" fillId="0" borderId="17" xfId="0" applyFont="1" applyBorder="1" applyAlignment="1">
      <alignment/>
    </xf>
    <xf numFmtId="0" fontId="17" fillId="0" borderId="18" xfId="0" applyFont="1" applyBorder="1" applyAlignment="1" applyProtection="1">
      <alignment horizontal="left"/>
      <protection/>
    </xf>
    <xf numFmtId="0" fontId="17" fillId="0" borderId="0" xfId="0" applyFont="1" applyFill="1" applyBorder="1" applyAlignment="1">
      <alignment wrapText="1"/>
    </xf>
    <xf numFmtId="171" fontId="20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170" fontId="17" fillId="33" borderId="0" xfId="0" applyNumberFormat="1" applyFont="1" applyFill="1" applyBorder="1" applyAlignment="1">
      <alignment horizontal="right" shrinkToFit="1"/>
    </xf>
    <xf numFmtId="0" fontId="17" fillId="0" borderId="10" xfId="0" applyFont="1" applyBorder="1" applyAlignment="1">
      <alignment/>
    </xf>
    <xf numFmtId="0" fontId="17" fillId="0" borderId="17" xfId="0" applyFont="1" applyBorder="1" applyAlignment="1" applyProtection="1">
      <alignment horizontal="left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7" fillId="0" borderId="19" xfId="0" applyFont="1" applyBorder="1" applyAlignment="1" applyProtection="1">
      <alignment horizontal="center" wrapText="1"/>
      <protection/>
    </xf>
    <xf numFmtId="0" fontId="17" fillId="0" borderId="20" xfId="0" applyFont="1" applyBorder="1" applyAlignment="1" applyProtection="1">
      <alignment horizontal="center" wrapText="1"/>
      <protection/>
    </xf>
    <xf numFmtId="0" fontId="17" fillId="0" borderId="21" xfId="0" applyFont="1" applyBorder="1" applyAlignment="1" applyProtection="1">
      <alignment horizontal="center" wrapText="1"/>
      <protection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tabSelected="1" view="pageBreakPreview" zoomScaleSheetLayoutView="100" zoomScalePageLayoutView="0" workbookViewId="0" topLeftCell="A40">
      <selection activeCell="E35" sqref="E35"/>
    </sheetView>
  </sheetViews>
  <sheetFormatPr defaultColWidth="9.00390625" defaultRowHeight="12.75"/>
  <cols>
    <col min="1" max="1" width="47.875" style="3" customWidth="1"/>
    <col min="2" max="2" width="13.625" style="1" customWidth="1"/>
    <col min="3" max="3" width="19.25390625" style="1" customWidth="1"/>
    <col min="4" max="4" width="16.625" style="1" customWidth="1"/>
    <col min="5" max="5" width="11.75390625" style="3" customWidth="1"/>
    <col min="6" max="6" width="8.375" style="3" customWidth="1"/>
    <col min="7" max="7" width="9.875" style="3" customWidth="1"/>
    <col min="8" max="8" width="9.75390625" style="3" customWidth="1"/>
    <col min="9" max="9" width="8.125" style="3" customWidth="1"/>
    <col min="10" max="10" width="8.375" style="3" customWidth="1"/>
    <col min="11" max="11" width="8.25390625" style="3" customWidth="1"/>
    <col min="12" max="12" width="9.875" style="3" customWidth="1"/>
    <col min="13" max="13" width="7.625" style="3" customWidth="1"/>
    <col min="14" max="14" width="8.25390625" style="3" customWidth="1"/>
    <col min="15" max="15" width="8.375" style="3" customWidth="1"/>
    <col min="16" max="16" width="9.625" style="3" bestFit="1" customWidth="1"/>
    <col min="17" max="17" width="8.00390625" style="3" customWidth="1"/>
    <col min="18" max="18" width="8.125" style="3" customWidth="1"/>
    <col min="19" max="19" width="8.625" style="3" customWidth="1"/>
    <col min="20" max="16384" width="9.125" style="3" customWidth="1"/>
  </cols>
  <sheetData>
    <row r="1" spans="1:5" ht="12.75">
      <c r="A1" s="92" t="s">
        <v>56</v>
      </c>
      <c r="B1" s="92"/>
      <c r="C1" s="92"/>
      <c r="D1" s="92"/>
      <c r="E1" s="92"/>
    </row>
    <row r="2" spans="1:5" ht="18" customHeight="1">
      <c r="A2" s="93" t="s">
        <v>59</v>
      </c>
      <c r="B2" s="93"/>
      <c r="C2" s="93"/>
      <c r="D2" s="93"/>
      <c r="E2" s="93"/>
    </row>
    <row r="3" spans="1:5" ht="12.75">
      <c r="A3"/>
      <c r="B3" s="48"/>
      <c r="C3" s="48"/>
      <c r="D3" s="48"/>
      <c r="E3" s="48"/>
    </row>
    <row r="4" spans="1:8" ht="14.25">
      <c r="A4" s="47" t="s">
        <v>0</v>
      </c>
      <c r="B4" s="47"/>
      <c r="C4" s="47"/>
      <c r="D4" s="47"/>
      <c r="E4" s="47"/>
      <c r="F4" s="11"/>
      <c r="G4" s="4"/>
      <c r="H4" s="12"/>
    </row>
    <row r="5" spans="1:5" ht="12.75" customHeight="1">
      <c r="A5" s="79"/>
      <c r="B5" s="72" t="s">
        <v>52</v>
      </c>
      <c r="C5" s="94" t="s">
        <v>57</v>
      </c>
      <c r="D5" s="80" t="s">
        <v>1</v>
      </c>
      <c r="E5" s="80" t="s">
        <v>55</v>
      </c>
    </row>
    <row r="6" spans="1:5" ht="12.75">
      <c r="A6" s="81" t="s">
        <v>2</v>
      </c>
      <c r="B6" s="73" t="s">
        <v>58</v>
      </c>
      <c r="C6" s="95"/>
      <c r="D6" s="82" t="s">
        <v>3</v>
      </c>
      <c r="E6" s="82"/>
    </row>
    <row r="7" spans="1:5" ht="12.75">
      <c r="A7" s="83" t="s">
        <v>4</v>
      </c>
      <c r="B7" s="84"/>
      <c r="C7" s="96"/>
      <c r="D7" s="85"/>
      <c r="E7" s="85"/>
    </row>
    <row r="8" spans="1:5" ht="12.75">
      <c r="A8" s="49"/>
      <c r="B8" s="50"/>
      <c r="C8" s="50"/>
      <c r="D8" s="50"/>
      <c r="E8" s="50"/>
    </row>
    <row r="9" spans="1:5" ht="15">
      <c r="A9" s="51" t="s">
        <v>6</v>
      </c>
      <c r="B9" s="52">
        <f>+B10+B12+B15+B18+B20</f>
        <v>40458.200000000004</v>
      </c>
      <c r="C9" s="52">
        <f>+C10+C12+C15+C18+C20</f>
        <v>43512.5</v>
      </c>
      <c r="D9" s="52">
        <f>+C9/B9*100</f>
        <v>107.54927307690406</v>
      </c>
      <c r="E9" s="52">
        <f>+C9-B9</f>
        <v>3054.2999999999956</v>
      </c>
    </row>
    <row r="10" spans="1:5" ht="14.25">
      <c r="A10" s="54" t="s">
        <v>7</v>
      </c>
      <c r="B10" s="55">
        <f>(+B11)</f>
        <v>24578.7</v>
      </c>
      <c r="C10" s="55">
        <f>(+C11)</f>
        <v>22857</v>
      </c>
      <c r="D10" s="53">
        <f>+C10/B10*100</f>
        <v>92.99515434095375</v>
      </c>
      <c r="E10" s="53">
        <f>+C10-B10</f>
        <v>-1721.7000000000007</v>
      </c>
    </row>
    <row r="11" spans="1:5" ht="14.25">
      <c r="A11" s="54" t="s">
        <v>8</v>
      </c>
      <c r="B11" s="55">
        <v>24578.7</v>
      </c>
      <c r="C11" s="55">
        <v>22857</v>
      </c>
      <c r="D11" s="53">
        <f aca="true" t="shared" si="0" ref="D11:D18">+C11/B11*100</f>
        <v>92.99515434095375</v>
      </c>
      <c r="E11" s="53">
        <f aca="true" t="shared" si="1" ref="E11:E18">+C11-B11</f>
        <v>-1721.7000000000007</v>
      </c>
    </row>
    <row r="12" spans="1:5" s="6" customFormat="1" ht="15">
      <c r="A12" s="54" t="s">
        <v>9</v>
      </c>
      <c r="B12" s="55">
        <v>8154.7</v>
      </c>
      <c r="C12" s="55">
        <v>10171.9</v>
      </c>
      <c r="D12" s="53">
        <f t="shared" si="0"/>
        <v>124.73665493519076</v>
      </c>
      <c r="E12" s="53">
        <f t="shared" si="1"/>
        <v>2017.1999999999998</v>
      </c>
    </row>
    <row r="13" spans="1:5" ht="14.25">
      <c r="A13" s="54" t="s">
        <v>10</v>
      </c>
      <c r="B13" s="74"/>
      <c r="C13" s="74"/>
      <c r="D13" s="53"/>
      <c r="E13" s="53"/>
    </row>
    <row r="14" spans="1:5" ht="14.25">
      <c r="A14" s="54" t="s">
        <v>11</v>
      </c>
      <c r="B14" s="55">
        <v>8152.5</v>
      </c>
      <c r="C14" s="55">
        <v>10166.9</v>
      </c>
      <c r="D14" s="53">
        <f t="shared" si="0"/>
        <v>124.70898497393436</v>
      </c>
      <c r="E14" s="53">
        <f t="shared" si="1"/>
        <v>2014.3999999999996</v>
      </c>
    </row>
    <row r="15" spans="1:5" ht="14.25">
      <c r="A15" s="54" t="s">
        <v>40</v>
      </c>
      <c r="B15" s="55">
        <f>+B16+B17</f>
        <v>6509.700000000001</v>
      </c>
      <c r="C15" s="55">
        <f>+C16+C17</f>
        <v>6776.2</v>
      </c>
      <c r="D15" s="53">
        <f t="shared" si="0"/>
        <v>104.09389065548334</v>
      </c>
      <c r="E15" s="53">
        <f t="shared" si="1"/>
        <v>266.4999999999991</v>
      </c>
    </row>
    <row r="16" spans="1:5" ht="14.25">
      <c r="A16" s="54" t="s">
        <v>41</v>
      </c>
      <c r="B16" s="55">
        <v>186.1</v>
      </c>
      <c r="C16" s="55">
        <v>171</v>
      </c>
      <c r="D16" s="53">
        <f t="shared" si="0"/>
        <v>91.88608275120903</v>
      </c>
      <c r="E16" s="53">
        <f t="shared" si="1"/>
        <v>-15.099999999999994</v>
      </c>
    </row>
    <row r="17" spans="1:5" ht="14.25">
      <c r="A17" s="54" t="s">
        <v>46</v>
      </c>
      <c r="B17" s="55">
        <v>6323.6</v>
      </c>
      <c r="C17" s="55">
        <v>6605.2</v>
      </c>
      <c r="D17" s="53">
        <f t="shared" si="0"/>
        <v>104.4531595926371</v>
      </c>
      <c r="E17" s="53">
        <f t="shared" si="1"/>
        <v>281.59999999999945</v>
      </c>
    </row>
    <row r="18" spans="1:5" ht="14.25">
      <c r="A18" s="54" t="s">
        <v>12</v>
      </c>
      <c r="B18" s="55">
        <v>1108</v>
      </c>
      <c r="C18" s="55">
        <v>3696.5</v>
      </c>
      <c r="D18" s="53">
        <f t="shared" si="0"/>
        <v>333.6191335740072</v>
      </c>
      <c r="E18" s="53">
        <f t="shared" si="1"/>
        <v>2588.5</v>
      </c>
    </row>
    <row r="19" spans="1:5" ht="14.25">
      <c r="A19" s="54" t="s">
        <v>13</v>
      </c>
      <c r="B19" s="75"/>
      <c r="C19" s="55"/>
      <c r="D19" s="53"/>
      <c r="E19" s="53"/>
    </row>
    <row r="20" spans="1:5" ht="14.25">
      <c r="A20" s="54" t="s">
        <v>14</v>
      </c>
      <c r="B20" s="75">
        <v>107.1</v>
      </c>
      <c r="C20" s="75">
        <v>10.9</v>
      </c>
      <c r="D20" s="53">
        <f>+C20/B20*100</f>
        <v>10.177404295051355</v>
      </c>
      <c r="E20" s="53">
        <f>+C20-B20</f>
        <v>-96.19999999999999</v>
      </c>
    </row>
    <row r="21" spans="1:5" ht="15">
      <c r="A21" s="51" t="s">
        <v>15</v>
      </c>
      <c r="B21" s="52">
        <f>(B23+B29+B33+B34+B32)</f>
        <v>7323.7</v>
      </c>
      <c r="C21" s="52">
        <f>(C23+C29+C33+C34+C32)</f>
        <v>13567</v>
      </c>
      <c r="D21" s="52">
        <f>+C21/B21*100</f>
        <v>185.24789382415992</v>
      </c>
      <c r="E21" s="52">
        <f>+C21-B21</f>
        <v>6243.3</v>
      </c>
    </row>
    <row r="22" spans="1:5" ht="14.25">
      <c r="A22" s="54" t="s">
        <v>42</v>
      </c>
      <c r="B22" s="75"/>
      <c r="C22" s="55"/>
      <c r="D22" s="53"/>
      <c r="E22" s="53"/>
    </row>
    <row r="23" spans="1:5" ht="14.25">
      <c r="A23" s="54" t="s">
        <v>43</v>
      </c>
      <c r="B23" s="55">
        <f>+B25+B26+B28</f>
        <v>4441</v>
      </c>
      <c r="C23" s="55">
        <f>+C25+C26+C28+C27</f>
        <v>5310</v>
      </c>
      <c r="D23" s="53">
        <f>+C23/B23*100</f>
        <v>119.56766494032875</v>
      </c>
      <c r="E23" s="53">
        <f>+C23-B23</f>
        <v>869</v>
      </c>
    </row>
    <row r="24" spans="1:5" ht="38.25">
      <c r="A24" s="69" t="s">
        <v>47</v>
      </c>
      <c r="B24" s="55"/>
      <c r="C24" s="55"/>
      <c r="D24" s="53"/>
      <c r="E24" s="53"/>
    </row>
    <row r="25" spans="1:5" ht="14.25">
      <c r="A25" s="54" t="s">
        <v>49</v>
      </c>
      <c r="B25" s="75">
        <v>2297.1</v>
      </c>
      <c r="C25" s="55">
        <v>3144.6</v>
      </c>
      <c r="D25" s="53">
        <f>+C25/B25*100</f>
        <v>136.89434504375083</v>
      </c>
      <c r="E25" s="53">
        <f>+C25-B25</f>
        <v>847.5</v>
      </c>
    </row>
    <row r="26" spans="1:5" ht="14.25">
      <c r="A26" s="54" t="s">
        <v>48</v>
      </c>
      <c r="B26" s="75">
        <v>1936.6</v>
      </c>
      <c r="C26" s="55">
        <v>2123.1</v>
      </c>
      <c r="D26" s="53">
        <f>+C26/B26*100</f>
        <v>109.63027987194052</v>
      </c>
      <c r="E26" s="53">
        <f>+C26-B26</f>
        <v>186.5</v>
      </c>
    </row>
    <row r="27" spans="1:5" ht="25.5">
      <c r="A27" s="86" t="s">
        <v>54</v>
      </c>
      <c r="C27" s="55">
        <v>1.3</v>
      </c>
      <c r="D27" s="53"/>
      <c r="E27" s="53">
        <f>+C27-B28</f>
        <v>-206</v>
      </c>
    </row>
    <row r="28" spans="1:5" ht="14.25">
      <c r="A28" s="54" t="s">
        <v>50</v>
      </c>
      <c r="B28" s="75">
        <v>207.3</v>
      </c>
      <c r="C28" s="55">
        <v>41</v>
      </c>
      <c r="D28" s="53">
        <f>+C28/B28*100</f>
        <v>19.778099372889532</v>
      </c>
      <c r="E28" s="53">
        <f>+C28-B28</f>
        <v>-166.3</v>
      </c>
    </row>
    <row r="29" spans="1:5" ht="14.25">
      <c r="A29" s="54" t="s">
        <v>16</v>
      </c>
      <c r="B29" s="55">
        <f>+B30</f>
        <v>575.2</v>
      </c>
      <c r="C29" s="55">
        <f>+C30</f>
        <v>785.5</v>
      </c>
      <c r="D29" s="53">
        <f aca="true" t="shared" si="2" ref="D29:D44">+C29/B29*100</f>
        <v>136.56119610570235</v>
      </c>
      <c r="E29" s="53">
        <f>+C29-B29</f>
        <v>210.29999999999995</v>
      </c>
    </row>
    <row r="30" spans="1:5" ht="14.25">
      <c r="A30" s="54" t="s">
        <v>17</v>
      </c>
      <c r="B30" s="75">
        <v>575.2</v>
      </c>
      <c r="C30" s="55">
        <v>785.5</v>
      </c>
      <c r="D30" s="53">
        <f t="shared" si="2"/>
        <v>136.56119610570235</v>
      </c>
      <c r="E30" s="53">
        <f aca="true" t="shared" si="3" ref="E30:E44">+C30-B30</f>
        <v>210.29999999999995</v>
      </c>
    </row>
    <row r="31" spans="1:5" ht="14.25">
      <c r="A31" s="54" t="s">
        <v>18</v>
      </c>
      <c r="B31" s="75"/>
      <c r="C31" s="55"/>
      <c r="D31" s="53"/>
      <c r="E31" s="53">
        <f t="shared" si="3"/>
        <v>0</v>
      </c>
    </row>
    <row r="32" spans="1:5" ht="14.25">
      <c r="A32" s="54" t="s">
        <v>19</v>
      </c>
      <c r="B32" s="75">
        <v>566.9</v>
      </c>
      <c r="C32" s="55">
        <v>5979.2</v>
      </c>
      <c r="D32" s="53">
        <f t="shared" si="2"/>
        <v>1054.718645263715</v>
      </c>
      <c r="E32" s="53">
        <f t="shared" si="3"/>
        <v>5412.3</v>
      </c>
    </row>
    <row r="33" spans="1:5" ht="14.25">
      <c r="A33" s="54" t="s">
        <v>20</v>
      </c>
      <c r="B33" s="75">
        <v>1736.4</v>
      </c>
      <c r="C33" s="55">
        <v>1487.3</v>
      </c>
      <c r="D33" s="53">
        <f t="shared" si="2"/>
        <v>85.65422713660446</v>
      </c>
      <c r="E33" s="53">
        <f t="shared" si="3"/>
        <v>-249.10000000000014</v>
      </c>
    </row>
    <row r="34" spans="1:5" ht="14.25">
      <c r="A34" s="54" t="s">
        <v>21</v>
      </c>
      <c r="B34" s="75">
        <v>4.2</v>
      </c>
      <c r="C34" s="55">
        <v>5</v>
      </c>
      <c r="D34" s="53">
        <f t="shared" si="2"/>
        <v>119.04761904761905</v>
      </c>
      <c r="E34" s="53">
        <f t="shared" si="3"/>
        <v>0.7999999999999998</v>
      </c>
    </row>
    <row r="35" spans="1:5" ht="15">
      <c r="A35" s="56" t="s">
        <v>22</v>
      </c>
      <c r="B35" s="75"/>
      <c r="C35" s="77"/>
      <c r="D35" s="53"/>
      <c r="E35" s="53"/>
    </row>
    <row r="36" spans="1:5" ht="15">
      <c r="A36" s="56" t="s">
        <v>23</v>
      </c>
      <c r="B36" s="52">
        <f>+B37+B38</f>
        <v>132759.2</v>
      </c>
      <c r="C36" s="52">
        <f>+C37+C38</f>
        <v>83549.9</v>
      </c>
      <c r="D36" s="53">
        <f t="shared" si="2"/>
        <v>62.933416290547086</v>
      </c>
      <c r="E36" s="53">
        <f t="shared" si="3"/>
        <v>-49209.30000000002</v>
      </c>
    </row>
    <row r="37" spans="1:5" ht="14.25">
      <c r="A37" s="57" t="s">
        <v>24</v>
      </c>
      <c r="B37" s="75">
        <v>42855</v>
      </c>
      <c r="C37" s="55">
        <v>45671.7</v>
      </c>
      <c r="D37" s="53">
        <f t="shared" si="2"/>
        <v>106.57262863143156</v>
      </c>
      <c r="E37" s="53">
        <f t="shared" si="3"/>
        <v>2816.699999999997</v>
      </c>
    </row>
    <row r="38" spans="1:5" ht="14.25">
      <c r="A38" s="57" t="s">
        <v>51</v>
      </c>
      <c r="B38" s="75">
        <v>89904.2</v>
      </c>
      <c r="C38" s="55">
        <v>37878.2</v>
      </c>
      <c r="D38" s="53">
        <f t="shared" si="2"/>
        <v>42.131735780975745</v>
      </c>
      <c r="E38" s="53">
        <f t="shared" si="3"/>
        <v>-52026</v>
      </c>
    </row>
    <row r="39" spans="1:5" ht="15">
      <c r="A39" s="58" t="s">
        <v>25</v>
      </c>
      <c r="B39" s="75"/>
      <c r="C39" s="55"/>
      <c r="D39" s="53"/>
      <c r="E39" s="53">
        <f t="shared" si="3"/>
        <v>0</v>
      </c>
    </row>
    <row r="40" spans="1:5" ht="15">
      <c r="A40" s="58" t="s">
        <v>26</v>
      </c>
      <c r="B40" s="76">
        <v>13490</v>
      </c>
      <c r="C40" s="52">
        <v>15935.4</v>
      </c>
      <c r="D40" s="52">
        <f t="shared" si="2"/>
        <v>118.1275018532246</v>
      </c>
      <c r="E40" s="52">
        <f t="shared" si="3"/>
        <v>2445.3999999999996</v>
      </c>
    </row>
    <row r="41" spans="1:5" ht="15">
      <c r="A41" s="59"/>
      <c r="B41" s="75"/>
      <c r="C41" s="55"/>
      <c r="D41" s="52"/>
      <c r="E41" s="52"/>
    </row>
    <row r="42" spans="1:5" ht="15">
      <c r="A42" s="58" t="s">
        <v>27</v>
      </c>
      <c r="B42" s="76">
        <f>(B9+B36+B40+B21)</f>
        <v>194031.10000000003</v>
      </c>
      <c r="C42" s="52">
        <f>(C9+C36+C40+C21)</f>
        <v>156564.8</v>
      </c>
      <c r="D42" s="52">
        <f t="shared" si="2"/>
        <v>80.69056970763963</v>
      </c>
      <c r="E42" s="52">
        <f t="shared" si="3"/>
        <v>-37466.30000000005</v>
      </c>
    </row>
    <row r="43" spans="1:5" ht="14.25">
      <c r="A43" s="57" t="s">
        <v>28</v>
      </c>
      <c r="B43" s="55">
        <f>B40+B9+B21</f>
        <v>61271.9</v>
      </c>
      <c r="C43" s="55">
        <f>C40+C9+C21</f>
        <v>73014.9</v>
      </c>
      <c r="D43" s="53">
        <f t="shared" si="2"/>
        <v>119.16539229238849</v>
      </c>
      <c r="E43" s="53">
        <f t="shared" si="3"/>
        <v>11742.999999999993</v>
      </c>
    </row>
    <row r="44" spans="1:5" ht="14.25">
      <c r="A44" s="57" t="s">
        <v>44</v>
      </c>
      <c r="B44" s="77">
        <f>+B43-B40</f>
        <v>47781.9</v>
      </c>
      <c r="C44" s="77">
        <f>+C43-C40</f>
        <v>57079.49999999999</v>
      </c>
      <c r="D44" s="53">
        <f t="shared" si="2"/>
        <v>119.45841416938212</v>
      </c>
      <c r="E44" s="53">
        <f t="shared" si="3"/>
        <v>9297.599999999991</v>
      </c>
    </row>
    <row r="45" spans="1:5" ht="14.25">
      <c r="A45" s="47"/>
      <c r="B45" s="54"/>
      <c r="C45" s="47"/>
      <c r="D45" s="53"/>
      <c r="E45" s="53"/>
    </row>
    <row r="46" spans="1:5" ht="12.75" customHeight="1">
      <c r="A46" s="90"/>
      <c r="B46" s="94" t="s">
        <v>61</v>
      </c>
      <c r="C46" s="94" t="s">
        <v>60</v>
      </c>
      <c r="D46" s="80" t="s">
        <v>1</v>
      </c>
      <c r="E46" s="80" t="s">
        <v>1</v>
      </c>
    </row>
    <row r="47" spans="1:5" ht="12.75" customHeight="1">
      <c r="A47" s="73" t="s">
        <v>2</v>
      </c>
      <c r="B47" s="95"/>
      <c r="C47" s="95"/>
      <c r="D47" s="82" t="s">
        <v>3</v>
      </c>
      <c r="E47" s="82" t="s">
        <v>3</v>
      </c>
    </row>
    <row r="48" spans="1:5" ht="12.75" customHeight="1">
      <c r="A48" s="91" t="s">
        <v>4</v>
      </c>
      <c r="B48" s="96"/>
      <c r="C48" s="96"/>
      <c r="D48" s="85" t="s">
        <v>5</v>
      </c>
      <c r="E48" s="85" t="s">
        <v>5</v>
      </c>
    </row>
    <row r="49" spans="1:5" ht="15.75">
      <c r="A49" s="60" t="s">
        <v>29</v>
      </c>
      <c r="B49" s="54"/>
      <c r="C49" s="54"/>
      <c r="D49" s="53"/>
      <c r="E49" s="54"/>
    </row>
    <row r="50" spans="1:5" ht="14.25">
      <c r="A50" s="70" t="s">
        <v>30</v>
      </c>
      <c r="B50" s="61">
        <v>8471.1</v>
      </c>
      <c r="C50" s="61">
        <v>22407.6</v>
      </c>
      <c r="D50" s="53">
        <f aca="true" t="shared" si="4" ref="D50:D62">+C50/B50*100</f>
        <v>264.51818535963446</v>
      </c>
      <c r="E50" s="53">
        <f aca="true" t="shared" si="5" ref="E50:E62">+C50-B50</f>
        <v>13936.499999999998</v>
      </c>
    </row>
    <row r="51" spans="1:5" ht="15.75" customHeight="1">
      <c r="A51" s="70" t="s">
        <v>31</v>
      </c>
      <c r="B51" s="62">
        <v>756.7</v>
      </c>
      <c r="C51" s="62">
        <v>414.9</v>
      </c>
      <c r="D51" s="53">
        <f t="shared" si="4"/>
        <v>54.83018369234834</v>
      </c>
      <c r="E51" s="53">
        <f t="shared" si="5"/>
        <v>-341.80000000000007</v>
      </c>
    </row>
    <row r="52" spans="1:5" ht="14.25">
      <c r="A52" s="70" t="s">
        <v>32</v>
      </c>
      <c r="B52" s="62">
        <v>235.6</v>
      </c>
      <c r="C52" s="62">
        <v>2383.9</v>
      </c>
      <c r="D52" s="53">
        <f t="shared" si="4"/>
        <v>1011.8421052631579</v>
      </c>
      <c r="E52" s="53">
        <f t="shared" si="5"/>
        <v>2148.3</v>
      </c>
    </row>
    <row r="53" spans="1:5" ht="14.25">
      <c r="A53" s="70" t="s">
        <v>33</v>
      </c>
      <c r="B53" s="62">
        <v>58590.9</v>
      </c>
      <c r="C53" s="62">
        <v>8361.9</v>
      </c>
      <c r="D53" s="53">
        <f t="shared" si="4"/>
        <v>14.271670174037265</v>
      </c>
      <c r="E53" s="53">
        <f t="shared" si="5"/>
        <v>-50229</v>
      </c>
    </row>
    <row r="54" spans="1:5" ht="14.25">
      <c r="A54" s="70" t="s">
        <v>45</v>
      </c>
      <c r="B54" s="62">
        <v>460</v>
      </c>
      <c r="C54" s="62">
        <v>126.9</v>
      </c>
      <c r="D54" s="53">
        <f t="shared" si="4"/>
        <v>27.586956521739133</v>
      </c>
      <c r="E54" s="53">
        <f t="shared" si="5"/>
        <v>-333.1</v>
      </c>
    </row>
    <row r="55" spans="1:5" ht="14.25">
      <c r="A55" s="70" t="s">
        <v>34</v>
      </c>
      <c r="B55" s="62">
        <v>70090</v>
      </c>
      <c r="C55" s="62">
        <v>65200.3</v>
      </c>
      <c r="D55" s="53">
        <f t="shared" si="4"/>
        <v>93.0236838350692</v>
      </c>
      <c r="E55" s="53">
        <f t="shared" si="5"/>
        <v>-4889.699999999997</v>
      </c>
    </row>
    <row r="56" spans="1:5" ht="25.5">
      <c r="A56" s="70" t="s">
        <v>35</v>
      </c>
      <c r="B56" s="62">
        <v>6090.3</v>
      </c>
      <c r="C56" s="89">
        <v>4154.4</v>
      </c>
      <c r="D56" s="53">
        <f t="shared" si="4"/>
        <v>68.2133885030294</v>
      </c>
      <c r="E56" s="53">
        <f t="shared" si="5"/>
        <v>-1935.9000000000005</v>
      </c>
    </row>
    <row r="57" spans="1:5" ht="14.25">
      <c r="A57" s="70" t="s">
        <v>36</v>
      </c>
      <c r="B57" s="62">
        <v>31146.4</v>
      </c>
      <c r="C57" s="62">
        <v>22428.9</v>
      </c>
      <c r="D57" s="53">
        <f t="shared" si="4"/>
        <v>72.01121156859219</v>
      </c>
      <c r="E57" s="53">
        <f t="shared" si="5"/>
        <v>-8717.5</v>
      </c>
    </row>
    <row r="58" spans="1:5" ht="14.25">
      <c r="A58" s="70" t="s">
        <v>37</v>
      </c>
      <c r="B58" s="62">
        <v>9751.9</v>
      </c>
      <c r="C58" s="62">
        <v>5386</v>
      </c>
      <c r="D58" s="53">
        <f t="shared" si="4"/>
        <v>55.23026282057856</v>
      </c>
      <c r="E58" s="53">
        <f t="shared" si="5"/>
        <v>-4365.9</v>
      </c>
    </row>
    <row r="59" spans="1:5" ht="14.25">
      <c r="A59" s="70" t="s">
        <v>53</v>
      </c>
      <c r="B59" s="62"/>
      <c r="C59" s="62">
        <v>9683.7</v>
      </c>
      <c r="D59" s="53"/>
      <c r="E59" s="53">
        <f t="shared" si="5"/>
        <v>9683.7</v>
      </c>
    </row>
    <row r="60" spans="1:5" ht="15">
      <c r="A60" s="63" t="s">
        <v>38</v>
      </c>
      <c r="B60" s="64">
        <f>SUM(B50:B59)</f>
        <v>185592.89999999997</v>
      </c>
      <c r="C60" s="64">
        <f>SUM(C50:C59)</f>
        <v>140548.5</v>
      </c>
      <c r="D60" s="52">
        <f t="shared" si="4"/>
        <v>75.72945947824515</v>
      </c>
      <c r="E60" s="52">
        <f t="shared" si="5"/>
        <v>-45044.399999999965</v>
      </c>
    </row>
    <row r="61" spans="1:5" ht="14.25">
      <c r="A61" s="71"/>
      <c r="B61" s="78"/>
      <c r="C61" s="78"/>
      <c r="D61" s="53"/>
      <c r="E61" s="53"/>
    </row>
    <row r="62" spans="1:5" ht="15">
      <c r="A62" s="88" t="s">
        <v>39</v>
      </c>
      <c r="B62" s="87">
        <f>+B42-B60</f>
        <v>8438.20000000007</v>
      </c>
      <c r="C62" s="87">
        <f>+C42-C60</f>
        <v>16016.299999999988</v>
      </c>
      <c r="D62" s="52">
        <f t="shared" si="4"/>
        <v>189.8070678580723</v>
      </c>
      <c r="E62" s="52">
        <f t="shared" si="5"/>
        <v>7578.0999999999185</v>
      </c>
    </row>
    <row r="63" spans="1:5" ht="12.75">
      <c r="A63" s="65"/>
      <c r="B63" s="66"/>
      <c r="C63" s="66"/>
      <c r="D63" s="66"/>
      <c r="E63" s="66"/>
    </row>
    <row r="64" spans="1:5" ht="12.75">
      <c r="A64" s="67"/>
      <c r="B64" s="67"/>
      <c r="C64" s="67"/>
      <c r="D64" s="67"/>
      <c r="E64" s="68"/>
    </row>
    <row r="65" spans="1:5" ht="12.75">
      <c r="A65" s="47"/>
      <c r="B65" s="47"/>
      <c r="C65" s="47"/>
      <c r="D65" s="47"/>
      <c r="E65" s="68"/>
    </row>
    <row r="66" spans="1:5" ht="12.75">
      <c r="A66" s="47"/>
      <c r="B66" s="47"/>
      <c r="C66" s="47"/>
      <c r="D66" s="47"/>
      <c r="E66" s="68"/>
    </row>
    <row r="67" spans="1:5" ht="12.75">
      <c r="A67" s="67"/>
      <c r="B67" s="67"/>
      <c r="C67" s="67"/>
      <c r="D67" s="67"/>
      <c r="E67" s="68"/>
    </row>
    <row r="68" ht="14.25">
      <c r="A68" s="4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</sheetData>
  <sheetProtection/>
  <mergeCells count="5">
    <mergeCell ref="A1:E1"/>
    <mergeCell ref="A2:E2"/>
    <mergeCell ref="C5:C7"/>
    <mergeCell ref="C46:C48"/>
    <mergeCell ref="B46:B48"/>
  </mergeCells>
  <printOptions/>
  <pageMargins left="1.55" right="0.2" top="0.29" bottom="0.21" header="0.24" footer="0.16"/>
  <pageSetup horizontalDpi="120" verticalDpi="12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0"/>
      <c r="B4" s="100"/>
      <c r="C4" s="100"/>
      <c r="D4" s="100"/>
      <c r="E4" s="100"/>
      <c r="F4" s="100"/>
      <c r="G4" s="100"/>
    </row>
    <row r="5" spans="1:9" ht="15">
      <c r="A5" s="101"/>
      <c r="B5" s="101"/>
      <c r="C5" s="101"/>
      <c r="D5" s="101"/>
      <c r="E5" s="101"/>
      <c r="F5" s="101"/>
      <c r="G5" s="101"/>
      <c r="I5" s="5"/>
    </row>
    <row r="6" spans="4:6" ht="15">
      <c r="D6" s="101"/>
      <c r="E6" s="101"/>
      <c r="F6" s="101"/>
    </row>
    <row r="8" spans="1:7" ht="33.75" customHeight="1">
      <c r="A8" s="99"/>
      <c r="B8" s="99"/>
      <c r="C8" s="99"/>
      <c r="D8" s="99"/>
      <c r="E8" s="99"/>
      <c r="F8" s="99"/>
      <c r="G8" s="99"/>
    </row>
    <row r="9" spans="1:7" ht="45.75" customHeight="1">
      <c r="A9" s="99"/>
      <c r="B9" s="99"/>
      <c r="C9" s="99"/>
      <c r="D9" s="99"/>
      <c r="E9" s="99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98"/>
      <c r="B55" s="98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97"/>
      <c r="B64" s="97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2"/>
      <c r="B2" s="102"/>
      <c r="C2" s="102"/>
      <c r="D2" s="102"/>
      <c r="E2" s="102"/>
    </row>
    <row r="4" spans="1:6" ht="21" customHeight="1">
      <c r="A4" s="16"/>
      <c r="B4" s="17"/>
      <c r="C4" s="17"/>
      <c r="D4" s="103"/>
      <c r="E4" s="103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Мартанова О.Г.</cp:lastModifiedBy>
  <cp:lastPrinted>2010-07-05T10:45:25Z</cp:lastPrinted>
  <dcterms:created xsi:type="dcterms:W3CDTF">2002-08-21T11:19:18Z</dcterms:created>
  <dcterms:modified xsi:type="dcterms:W3CDTF">2010-07-05T11:19:36Z</dcterms:modified>
  <cp:category/>
  <cp:version/>
  <cp:contentType/>
  <cp:contentStatus/>
</cp:coreProperties>
</file>