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615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<sst xmlns="http://schemas.openxmlformats.org/spreadsheetml/2006/main" count="70" uniqueCount="62">
  <si>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 xml:space="preserve">                                   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</si>
  <si>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</si>
  <si>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</si>
  <si>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</si>
  <si>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</si>
  <si>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</si>
  <si>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</si>
  <si>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</si>
  <si>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</si>
  <si>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</si>
  <si>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</si>
  <si>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</si>
  <si>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</si>
  <si>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</si>
  <si>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</si>
  <si>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</si>
  <si>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</si>
  <si>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</si>
  <si>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</si>
  <si>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</si>
  <si>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</si>
  <si>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</si>
  <si>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</si>
  <si>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</si>
  <si>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</si>
  <si>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</si>
  <si>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</si>
  <si>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</si>
  <si>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</si>
  <si>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</si>
  <si>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</si>
  <si>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</si>
  <si>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</si>
  <si>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</si>
  <si>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</si>
  <si>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</si>
  <si>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</si>
  <si>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</si>
  <si>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</si>
  <si>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</si>
  <si>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</si>
  <si>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</si>
  <si>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</si>
  <si>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</si>
  <si>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</si>
  <si>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</si>
  <si>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</si>
  <si>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Земельный налог</t>
  </si>
  <si>
    <t>Проценты получаемые от предоставления бюджетных кредитов внутри страны за счет средств бюджетов городских округов</t>
  </si>
  <si>
    <t>Доходы от сдачи в аренду имущества</t>
  </si>
  <si>
    <t>Доходы, получаемые в виде арендной платы за земельные участки</t>
  </si>
  <si>
    <t>Прочие доходы от использования имущества</t>
  </si>
  <si>
    <t>Субсидии и субвенции</t>
  </si>
  <si>
    <t>Поступило</t>
  </si>
  <si>
    <t>Межбюджетные трансферты</t>
  </si>
  <si>
    <t>Платежи от государственных и муниципальных унитарных предприятий</t>
  </si>
  <si>
    <t>ПО СОСТОЯНИЮ НА 01.06.2010Г. В СРАВНЕНИИ С СООТВЕТСТВУЮЩИМ ПЕРИОДОМ ПРОШЛОГО ГОДА</t>
  </si>
  <si>
    <t>Отклонение</t>
  </si>
  <si>
    <t>на 01.06.2009г</t>
  </si>
  <si>
    <t>Поступило по состоянию на 01.06.2010г.</t>
  </si>
  <si>
    <t>Исполнено на 01.06.2010г.</t>
  </si>
  <si>
    <t xml:space="preserve">           АНАЛИЗ  ИСПОЛНЕНИЯ БЮДЖЕТА ГОРОДА ШУМЕРЛЯ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</si>
</sst>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#,##0.0"/>
  </numFmts>
  <fonts count="24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" xfId="0" applyFont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 applyProtection="1">
      <alignment horizontal="left"/>
      <protection/>
    </xf>
    <xf numFmtId="169" fontId="18" fillId="0" borderId="0" xfId="0" applyNumberFormat="1" applyFont="1" applyAlignment="1" applyProtection="1">
      <alignment horizontal="right"/>
      <protection/>
    </xf>
    <xf numFmtId="169" fontId="19" fillId="0" borderId="0" xfId="0" applyNumberFormat="1" applyFont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/>
      <protection/>
    </xf>
    <xf numFmtId="169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170" fontId="17" fillId="2" borderId="0" xfId="20" applyNumberFormat="1" applyFont="1" applyFill="1" applyBorder="1" applyAlignment="1" applyProtection="1">
      <alignment horizontal="right" vertical="top" shrinkToFit="1"/>
      <protection/>
    </xf>
    <xf numFmtId="170" fontId="17" fillId="2" borderId="0" xfId="0" applyNumberFormat="1" applyFont="1" applyFill="1" applyBorder="1" applyAlignment="1">
      <alignment horizontal="right" vertical="top" shrinkToFit="1"/>
    </xf>
    <xf numFmtId="0" fontId="18" fillId="2" borderId="0" xfId="0" applyFont="1" applyFill="1" applyAlignment="1">
      <alignment/>
    </xf>
    <xf numFmtId="170" fontId="18" fillId="2" borderId="0" xfId="0" applyNumberFormat="1" applyFont="1" applyFill="1" applyBorder="1" applyAlignment="1">
      <alignment horizontal="right" vertical="top" shrinkToFit="1"/>
    </xf>
    <xf numFmtId="0" fontId="20" fillId="2" borderId="0" xfId="0" applyFont="1" applyFill="1" applyBorder="1" applyAlignment="1">
      <alignment/>
    </xf>
    <xf numFmtId="171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170" fontId="17" fillId="2" borderId="0" xfId="0" applyNumberFormat="1" applyFont="1" applyFill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wrapText="1"/>
      <protection/>
    </xf>
    <xf numFmtId="0" fontId="17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/>
    </xf>
    <xf numFmtId="0" fontId="17" fillId="0" borderId="2" xfId="0" applyFont="1" applyBorder="1" applyAlignment="1" applyProtection="1">
      <alignment horizontal="left"/>
      <protection/>
    </xf>
    <xf numFmtId="0" fontId="17" fillId="0" borderId="3" xfId="0" applyFont="1" applyBorder="1" applyAlignment="1" applyProtection="1">
      <alignment horizontal="left"/>
      <protection/>
    </xf>
    <xf numFmtId="0" fontId="17" fillId="0" borderId="0" xfId="0" applyFont="1" applyAlignment="1">
      <alignment horizontal="right"/>
    </xf>
    <xf numFmtId="169" fontId="22" fillId="2" borderId="0" xfId="0" applyNumberFormat="1" applyFont="1" applyFill="1" applyAlignment="1" applyProtection="1">
      <alignment horizontal="right"/>
      <protection/>
    </xf>
    <xf numFmtId="169" fontId="23" fillId="2" borderId="0" xfId="0" applyNumberFormat="1" applyFont="1" applyFill="1" applyAlignment="1" applyProtection="1">
      <alignment horizontal="right"/>
      <protection/>
    </xf>
    <xf numFmtId="167" fontId="17" fillId="0" borderId="0" xfId="0" applyNumberFormat="1" applyFont="1" applyAlignment="1">
      <alignment horizontal="right"/>
    </xf>
    <xf numFmtId="170" fontId="17" fillId="2" borderId="0" xfId="0" applyNumberFormat="1" applyFont="1" applyFill="1" applyBorder="1" applyAlignment="1">
      <alignment/>
    </xf>
    <xf numFmtId="0" fontId="17" fillId="0" borderId="4" xfId="0" applyFont="1" applyBorder="1" applyAlignment="1" applyProtection="1">
      <alignment horizontal="left"/>
      <protection/>
    </xf>
    <xf numFmtId="0" fontId="17" fillId="0" borderId="5" xfId="0" applyFont="1" applyBorder="1" applyAlignment="1">
      <alignment/>
    </xf>
    <xf numFmtId="0" fontId="17" fillId="0" borderId="6" xfId="0" applyFont="1" applyBorder="1" applyAlignment="1" applyProtection="1">
      <alignment horizontal="left"/>
      <protection/>
    </xf>
    <xf numFmtId="0" fontId="17" fillId="0" borderId="7" xfId="0" applyFont="1" applyBorder="1" applyAlignment="1" applyProtection="1">
      <alignment horizontal="left"/>
      <protection/>
    </xf>
    <xf numFmtId="0" fontId="17" fillId="0" borderId="8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0" fontId="17" fillId="0" borderId="10" xfId="0" applyFont="1" applyBorder="1" applyAlignment="1">
      <alignment/>
    </xf>
    <xf numFmtId="0" fontId="17" fillId="0" borderId="11" xfId="0" applyFont="1" applyBorder="1" applyAlignment="1" applyProtection="1">
      <alignment horizontal="left"/>
      <protection/>
    </xf>
    <xf numFmtId="0" fontId="17" fillId="0" borderId="0" xfId="0" applyFont="1" applyFill="1" applyBorder="1" applyAlignment="1">
      <alignment wrapText="1"/>
    </xf>
    <xf numFmtId="171" fontId="20" fillId="2" borderId="0" xfId="0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7" fillId="0" borderId="12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horizontal="left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1" xfId="0" applyFont="1" applyBorder="1" applyAlignment="1" applyProtection="1">
      <alignment horizontal="center" wrapText="1"/>
      <protection/>
    </xf>
    <xf numFmtId="0" fontId="17" fillId="0" borderId="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view="pageBreakPreview" zoomScaleSheetLayoutView="100" workbookViewId="0" topLeftCell="A31">
      <selection activeCell="E24" sqref="E24"/>
    </sheetView>
  </sheetViews>
  <sheetFormatPr defaultColWidth="9.00390625" defaultRowHeight="12.75"/>
  <cols>
    <col min="1" max="1" width="47.875" style="3" customWidth="1"/>
    <col min="2" max="2" width="13.625" style="1" customWidth="1"/>
    <col min="3" max="3" width="19.25390625" style="1" customWidth="1"/>
    <col min="4" max="4" width="16.625" style="1" customWidth="1"/>
    <col min="5" max="5" width="11.75390625" style="3" customWidth="1"/>
    <col min="6" max="6" width="8.375" style="3" customWidth="1"/>
    <col min="7" max="7" width="9.875" style="3" customWidth="1"/>
    <col min="8" max="8" width="9.75390625" style="3" customWidth="1"/>
    <col min="9" max="9" width="8.125" style="3" customWidth="1"/>
    <col min="10" max="10" width="8.375" style="3" customWidth="1"/>
    <col min="11" max="11" width="8.25390625" style="3" customWidth="1"/>
    <col min="12" max="12" width="9.875" style="3" customWidth="1"/>
    <col min="13" max="13" width="7.625" style="3" customWidth="1"/>
    <col min="14" max="14" width="8.25390625" style="3" customWidth="1"/>
    <col min="15" max="15" width="8.375" style="3" customWidth="1"/>
    <col min="16" max="16" width="9.625" style="3" bestFit="1" customWidth="1"/>
    <col min="17" max="17" width="8.00390625" style="3" customWidth="1"/>
    <col min="18" max="18" width="8.125" style="3" customWidth="1"/>
    <col min="19" max="19" width="8.625" style="3" customWidth="1"/>
    <col min="20" max="16384" width="9.125" style="3" customWidth="1"/>
  </cols>
  <sheetData>
    <row r="1" spans="1:5" ht="12.75">
      <c r="A1" s="93" t="s">
        <v>61</v>
      </c>
      <c r="B1" s="93"/>
      <c r="C1" s="93"/>
      <c r="D1" s="93"/>
      <c r="E1" s="93"/>
    </row>
    <row r="2" spans="1:5" ht="18" customHeight="1">
      <c r="A2" s="94" t="s">
        <v>56</v>
      </c>
      <c r="B2" s="94"/>
      <c r="C2" s="94"/>
      <c r="D2" s="94"/>
      <c r="E2" s="94"/>
    </row>
    <row r="3" spans="1:5" ht="12.75">
      <c r="A3"/>
      <c r="B3" s="48"/>
      <c r="C3" s="48"/>
      <c r="D3" s="48"/>
      <c r="E3" s="48"/>
    </row>
    <row r="4" spans="1:8" ht="14.25">
      <c r="A4" s="47" t="s">
        <v>0</v>
      </c>
      <c r="B4" s="47"/>
      <c r="C4" s="47"/>
      <c r="D4" s="47"/>
      <c r="E4" s="47"/>
      <c r="F4" s="11"/>
      <c r="G4" s="4"/>
      <c r="H4" s="12"/>
    </row>
    <row r="5" spans="1:5" ht="12.75" customHeight="1">
      <c r="A5" s="81"/>
      <c r="B5" s="73" t="s">
        <v>53</v>
      </c>
      <c r="C5" s="95" t="s">
        <v>59</v>
      </c>
      <c r="D5" s="82" t="s">
        <v>2</v>
      </c>
      <c r="E5" s="82" t="s">
        <v>57</v>
      </c>
    </row>
    <row r="6" spans="1:5" ht="12.75">
      <c r="A6" s="83" t="s">
        <v>3</v>
      </c>
      <c r="B6" s="74" t="s">
        <v>58</v>
      </c>
      <c r="C6" s="96"/>
      <c r="D6" s="84" t="s">
        <v>4</v>
      </c>
      <c r="E6" s="84"/>
    </row>
    <row r="7" spans="1:5" ht="12.75">
      <c r="A7" s="85" t="s">
        <v>5</v>
      </c>
      <c r="B7" s="86"/>
      <c r="C7" s="97"/>
      <c r="D7" s="87"/>
      <c r="E7" s="87"/>
    </row>
    <row r="8" spans="1:5" ht="12.75">
      <c r="A8" s="50"/>
      <c r="B8" s="51"/>
      <c r="C8" s="51"/>
      <c r="D8" s="51"/>
      <c r="E8" s="51"/>
    </row>
    <row r="9" spans="1:5" ht="15">
      <c r="A9" s="52" t="s">
        <v>7</v>
      </c>
      <c r="B9" s="53">
        <f>+B10+B12+B15+B18+B20</f>
        <v>34243.6</v>
      </c>
      <c r="C9" s="53">
        <f>+C10+C12+C15+C18+C20</f>
        <v>36746.4</v>
      </c>
      <c r="D9" s="53">
        <f>+C9/B9*100</f>
        <v>107.30881098949878</v>
      </c>
      <c r="E9" s="53">
        <f>+C9-B9</f>
        <v>2502.800000000003</v>
      </c>
    </row>
    <row r="10" spans="1:5" ht="14.25">
      <c r="A10" s="55" t="s">
        <v>8</v>
      </c>
      <c r="B10" s="56">
        <f>(+B11)</f>
        <v>20218.1</v>
      </c>
      <c r="C10" s="56">
        <f>(+C11)</f>
        <v>18475.8</v>
      </c>
      <c r="D10" s="54">
        <f aca="true" t="shared" si="0" ref="D10:D44">+C10/B10*100</f>
        <v>91.3824741197244</v>
      </c>
      <c r="E10" s="54">
        <f aca="true" t="shared" si="1" ref="E10:E44">+C10-B10</f>
        <v>-1742.2999999999993</v>
      </c>
    </row>
    <row r="11" spans="1:5" ht="14.25">
      <c r="A11" s="55" t="s">
        <v>9</v>
      </c>
      <c r="B11" s="56">
        <v>20218.1</v>
      </c>
      <c r="C11" s="56">
        <v>18475.8</v>
      </c>
      <c r="D11" s="54">
        <f t="shared" si="0"/>
        <v>91.3824741197244</v>
      </c>
      <c r="E11" s="54">
        <f t="shared" si="1"/>
        <v>-1742.2999999999993</v>
      </c>
    </row>
    <row r="12" spans="1:5" s="6" customFormat="1" ht="15">
      <c r="A12" s="55" t="s">
        <v>10</v>
      </c>
      <c r="B12" s="56">
        <v>7730.5</v>
      </c>
      <c r="C12" s="56">
        <v>9783.1</v>
      </c>
      <c r="D12" s="54">
        <f t="shared" si="0"/>
        <v>126.55196947157363</v>
      </c>
      <c r="E12" s="54">
        <f t="shared" si="1"/>
        <v>2052.6000000000004</v>
      </c>
    </row>
    <row r="13" spans="1:5" ht="14.25">
      <c r="A13" s="55" t="s">
        <v>11</v>
      </c>
      <c r="B13" s="75"/>
      <c r="C13" s="75"/>
      <c r="D13" s="54"/>
      <c r="E13" s="54"/>
    </row>
    <row r="14" spans="1:5" ht="14.25">
      <c r="A14" s="55" t="s">
        <v>12</v>
      </c>
      <c r="B14" s="56">
        <v>7728.3</v>
      </c>
      <c r="C14" s="56">
        <v>9783.1</v>
      </c>
      <c r="D14" s="54">
        <f t="shared" si="0"/>
        <v>126.58799477245965</v>
      </c>
      <c r="E14" s="54">
        <f t="shared" si="1"/>
        <v>2054.8</v>
      </c>
    </row>
    <row r="15" spans="1:5" ht="14.25">
      <c r="A15" s="55" t="s">
        <v>41</v>
      </c>
      <c r="B15" s="56">
        <f>+B16+B17</f>
        <v>5270.8</v>
      </c>
      <c r="C15" s="56">
        <f>+C16+C17</f>
        <v>5736.599999999999</v>
      </c>
      <c r="D15" s="54">
        <f t="shared" si="0"/>
        <v>108.8373681414586</v>
      </c>
      <c r="E15" s="54">
        <f t="shared" si="1"/>
        <v>465.7999999999993</v>
      </c>
    </row>
    <row r="16" spans="1:5" ht="14.25">
      <c r="A16" s="55" t="s">
        <v>42</v>
      </c>
      <c r="B16" s="56">
        <v>169.5</v>
      </c>
      <c r="C16" s="56">
        <v>148.9</v>
      </c>
      <c r="D16" s="54">
        <f t="shared" si="0"/>
        <v>87.84660766961653</v>
      </c>
      <c r="E16" s="54">
        <f t="shared" si="1"/>
        <v>-20.599999999999994</v>
      </c>
    </row>
    <row r="17" spans="1:5" ht="14.25">
      <c r="A17" s="55" t="s">
        <v>47</v>
      </c>
      <c r="B17" s="56">
        <v>5101.3</v>
      </c>
      <c r="C17" s="56">
        <v>5587.7</v>
      </c>
      <c r="D17" s="54">
        <f t="shared" si="0"/>
        <v>109.53482445651107</v>
      </c>
      <c r="E17" s="54">
        <f t="shared" si="1"/>
        <v>486.39999999999964</v>
      </c>
    </row>
    <row r="18" spans="1:5" ht="14.25">
      <c r="A18" s="55" t="s">
        <v>13</v>
      </c>
      <c r="B18" s="56">
        <v>922</v>
      </c>
      <c r="C18" s="56">
        <v>2746.8</v>
      </c>
      <c r="D18" s="54">
        <f t="shared" si="0"/>
        <v>297.91757049891544</v>
      </c>
      <c r="E18" s="54">
        <f t="shared" si="1"/>
        <v>1824.8000000000002</v>
      </c>
    </row>
    <row r="19" spans="1:5" ht="14.25">
      <c r="A19" s="55" t="s">
        <v>14</v>
      </c>
      <c r="B19" s="76"/>
      <c r="C19" s="56"/>
      <c r="D19" s="54"/>
      <c r="E19" s="54"/>
    </row>
    <row r="20" spans="1:5" ht="14.25">
      <c r="A20" s="55" t="s">
        <v>15</v>
      </c>
      <c r="B20" s="76">
        <v>102.2</v>
      </c>
      <c r="C20" s="76">
        <v>4.1</v>
      </c>
      <c r="D20" s="54">
        <f t="shared" si="0"/>
        <v>4.011741682974559</v>
      </c>
      <c r="E20" s="54">
        <f t="shared" si="1"/>
        <v>-98.10000000000001</v>
      </c>
    </row>
    <row r="21" spans="1:5" ht="15">
      <c r="A21" s="52" t="s">
        <v>16</v>
      </c>
      <c r="B21" s="53">
        <f>+B23+B29+B32+B33+B34</f>
        <v>5855.2</v>
      </c>
      <c r="C21" s="53">
        <f>(C23+C29+C33+C34+C32)</f>
        <v>11117.600000000002</v>
      </c>
      <c r="D21" s="53">
        <f t="shared" si="0"/>
        <v>189.8756660746004</v>
      </c>
      <c r="E21" s="53">
        <f t="shared" si="1"/>
        <v>5262.400000000002</v>
      </c>
    </row>
    <row r="22" spans="1:5" ht="14.25">
      <c r="A22" s="55" t="s">
        <v>43</v>
      </c>
      <c r="B22" s="76"/>
      <c r="C22" s="56"/>
      <c r="D22" s="54"/>
      <c r="E22" s="54"/>
    </row>
    <row r="23" spans="1:5" ht="14.25">
      <c r="A23" s="55" t="s">
        <v>44</v>
      </c>
      <c r="B23" s="56">
        <f>+B25+B26+B28</f>
        <v>3404</v>
      </c>
      <c r="C23" s="56">
        <f>+C25+C26+C28+C27</f>
        <v>4226.000000000001</v>
      </c>
      <c r="D23" s="54">
        <f t="shared" si="0"/>
        <v>124.14806110458288</v>
      </c>
      <c r="E23" s="54">
        <f t="shared" si="1"/>
        <v>822.0000000000009</v>
      </c>
    </row>
    <row r="24" spans="1:5" ht="38.25">
      <c r="A24" s="70" t="s">
        <v>48</v>
      </c>
      <c r="B24" s="56"/>
      <c r="C24" s="56"/>
      <c r="D24" s="54"/>
      <c r="E24" s="54"/>
    </row>
    <row r="25" spans="1:5" ht="14.25">
      <c r="A25" s="55" t="s">
        <v>50</v>
      </c>
      <c r="B25" s="76">
        <v>1820.5</v>
      </c>
      <c r="C25" s="56">
        <v>2425.8</v>
      </c>
      <c r="D25" s="54">
        <f t="shared" si="0"/>
        <v>133.2491073880802</v>
      </c>
      <c r="E25" s="54">
        <f t="shared" si="1"/>
        <v>605.3000000000002</v>
      </c>
    </row>
    <row r="26" spans="1:5" ht="14.25">
      <c r="A26" s="55" t="s">
        <v>49</v>
      </c>
      <c r="B26" s="76">
        <v>1456.2</v>
      </c>
      <c r="C26" s="56">
        <v>1757.9</v>
      </c>
      <c r="D26" s="54">
        <f t="shared" si="0"/>
        <v>120.71830792473561</v>
      </c>
      <c r="E26" s="54">
        <f t="shared" si="1"/>
        <v>301.70000000000005</v>
      </c>
    </row>
    <row r="27" spans="1:5" ht="25.5">
      <c r="A27" s="88" t="s">
        <v>55</v>
      </c>
      <c r="C27" s="56">
        <v>1.3</v>
      </c>
      <c r="D27" s="54"/>
      <c r="E27" s="54">
        <f t="shared" si="1"/>
        <v>1.3</v>
      </c>
    </row>
    <row r="28" spans="1:5" ht="14.25">
      <c r="A28" s="55" t="s">
        <v>51</v>
      </c>
      <c r="B28" s="76">
        <v>127.3</v>
      </c>
      <c r="C28" s="56">
        <v>41</v>
      </c>
      <c r="D28" s="54">
        <f t="shared" si="0"/>
        <v>32.20738413197172</v>
      </c>
      <c r="E28" s="54">
        <f t="shared" si="1"/>
        <v>-86.3</v>
      </c>
    </row>
    <row r="29" spans="1:5" ht="14.25">
      <c r="A29" s="55" t="s">
        <v>17</v>
      </c>
      <c r="B29" s="56">
        <f>+B30</f>
        <v>560.7</v>
      </c>
      <c r="C29" s="56">
        <f>+C30</f>
        <v>763.3</v>
      </c>
      <c r="D29" s="54">
        <f t="shared" si="0"/>
        <v>136.1334046727305</v>
      </c>
      <c r="E29" s="54">
        <f t="shared" si="1"/>
        <v>202.5999999999999</v>
      </c>
    </row>
    <row r="30" spans="1:5" ht="14.25">
      <c r="A30" s="55" t="s">
        <v>18</v>
      </c>
      <c r="B30" s="76">
        <v>560.7</v>
      </c>
      <c r="C30" s="56">
        <v>763.3</v>
      </c>
      <c r="D30" s="54">
        <f t="shared" si="0"/>
        <v>136.1334046727305</v>
      </c>
      <c r="E30" s="54">
        <f t="shared" si="1"/>
        <v>202.5999999999999</v>
      </c>
    </row>
    <row r="31" spans="1:5" ht="14.25">
      <c r="A31" s="55" t="s">
        <v>19</v>
      </c>
      <c r="B31" s="76"/>
      <c r="C31" s="56"/>
      <c r="D31" s="54"/>
      <c r="E31" s="54"/>
    </row>
    <row r="32" spans="1:5" ht="14.25">
      <c r="A32" s="55" t="s">
        <v>20</v>
      </c>
      <c r="B32" s="76">
        <v>431.9</v>
      </c>
      <c r="C32" s="56">
        <v>4831</v>
      </c>
      <c r="D32" s="54">
        <f t="shared" si="0"/>
        <v>1118.5459597128965</v>
      </c>
      <c r="E32" s="54">
        <f t="shared" si="1"/>
        <v>4399.1</v>
      </c>
    </row>
    <row r="33" spans="1:5" ht="14.25">
      <c r="A33" s="55" t="s">
        <v>21</v>
      </c>
      <c r="B33" s="76">
        <v>1452.8</v>
      </c>
      <c r="C33" s="56">
        <v>1292.3</v>
      </c>
      <c r="D33" s="54">
        <f t="shared" si="0"/>
        <v>88.9523678414097</v>
      </c>
      <c r="E33" s="54">
        <f t="shared" si="1"/>
        <v>-160.5</v>
      </c>
    </row>
    <row r="34" spans="1:5" ht="14.25">
      <c r="A34" s="55" t="s">
        <v>22</v>
      </c>
      <c r="B34" s="76">
        <v>5.8</v>
      </c>
      <c r="C34" s="56">
        <v>5</v>
      </c>
      <c r="D34" s="54">
        <f t="shared" si="0"/>
        <v>86.20689655172414</v>
      </c>
      <c r="E34" s="54">
        <f t="shared" si="1"/>
        <v>-0.7999999999999998</v>
      </c>
    </row>
    <row r="35" spans="1:5" ht="15">
      <c r="A35" s="57" t="s">
        <v>23</v>
      </c>
      <c r="C35" s="78"/>
      <c r="D35" s="54"/>
      <c r="E35" s="54"/>
    </row>
    <row r="36" spans="1:5" ht="15">
      <c r="A36" s="57" t="s">
        <v>24</v>
      </c>
      <c r="B36" s="53">
        <f>+B37+B38</f>
        <v>113851.1</v>
      </c>
      <c r="C36" s="53">
        <f>+C37+C38</f>
        <v>57432</v>
      </c>
      <c r="D36" s="53">
        <f t="shared" si="0"/>
        <v>50.44483540343484</v>
      </c>
      <c r="E36" s="53">
        <f t="shared" si="1"/>
        <v>-56419.100000000006</v>
      </c>
    </row>
    <row r="37" spans="1:5" ht="14.25">
      <c r="A37" s="58" t="s">
        <v>25</v>
      </c>
      <c r="B37" s="76">
        <v>35408.3</v>
      </c>
      <c r="C37" s="56">
        <v>27613.5</v>
      </c>
      <c r="D37" s="54">
        <f t="shared" si="0"/>
        <v>77.98595244617786</v>
      </c>
      <c r="E37" s="54">
        <f t="shared" si="1"/>
        <v>-7794.800000000003</v>
      </c>
    </row>
    <row r="38" spans="1:5" ht="14.25">
      <c r="A38" s="58" t="s">
        <v>52</v>
      </c>
      <c r="B38" s="76">
        <v>78442.8</v>
      </c>
      <c r="C38" s="56">
        <v>29818.5</v>
      </c>
      <c r="D38" s="54">
        <f t="shared" si="0"/>
        <v>38.01304899876088</v>
      </c>
      <c r="E38" s="54">
        <f t="shared" si="1"/>
        <v>-48624.3</v>
      </c>
    </row>
    <row r="39" spans="1:5" ht="15">
      <c r="A39" s="59" t="s">
        <v>26</v>
      </c>
      <c r="B39" s="76"/>
      <c r="C39" s="56"/>
      <c r="D39" s="54"/>
      <c r="E39" s="54"/>
    </row>
    <row r="40" spans="1:5" ht="15">
      <c r="A40" s="59" t="s">
        <v>27</v>
      </c>
      <c r="B40" s="77">
        <v>9494.2</v>
      </c>
      <c r="C40" s="53">
        <v>12427.8</v>
      </c>
      <c r="D40" s="53">
        <f t="shared" si="0"/>
        <v>130.89886456994796</v>
      </c>
      <c r="E40" s="53">
        <f t="shared" si="1"/>
        <v>2933.5999999999985</v>
      </c>
    </row>
    <row r="41" spans="1:5" ht="15">
      <c r="A41" s="60"/>
      <c r="B41" s="76"/>
      <c r="C41" s="56"/>
      <c r="D41" s="53"/>
      <c r="E41" s="53"/>
    </row>
    <row r="42" spans="1:5" ht="15">
      <c r="A42" s="59" t="s">
        <v>28</v>
      </c>
      <c r="B42" s="77">
        <f>(B9+B36+B40+B21)</f>
        <v>163444.10000000003</v>
      </c>
      <c r="C42" s="53">
        <f>(C9+C36+C40+C21)</f>
        <v>117723.8</v>
      </c>
      <c r="D42" s="53">
        <f t="shared" si="0"/>
        <v>72.02694988684203</v>
      </c>
      <c r="E42" s="53">
        <f t="shared" si="1"/>
        <v>-45720.30000000003</v>
      </c>
    </row>
    <row r="43" spans="1:5" ht="14.25">
      <c r="A43" s="58" t="s">
        <v>29</v>
      </c>
      <c r="B43" s="56">
        <f>B40+B9+B21</f>
        <v>49593</v>
      </c>
      <c r="C43" s="56">
        <f>C40+C9+C21</f>
        <v>60291.8</v>
      </c>
      <c r="D43" s="54">
        <f t="shared" si="0"/>
        <v>121.57320589599338</v>
      </c>
      <c r="E43" s="54">
        <f t="shared" si="1"/>
        <v>10698.800000000003</v>
      </c>
    </row>
    <row r="44" spans="1:5" ht="14.25">
      <c r="A44" s="58" t="s">
        <v>45</v>
      </c>
      <c r="B44" s="78">
        <f>+B43-B40</f>
        <v>40098.8</v>
      </c>
      <c r="C44" s="78">
        <f>+C43-C40</f>
        <v>47864</v>
      </c>
      <c r="D44" s="54">
        <f t="shared" si="0"/>
        <v>119.36516803495365</v>
      </c>
      <c r="E44" s="54">
        <f t="shared" si="1"/>
        <v>7765.199999999997</v>
      </c>
    </row>
    <row r="45" spans="1:5" ht="14.25">
      <c r="A45" s="47"/>
      <c r="C45" s="47"/>
      <c r="D45" s="54"/>
      <c r="E45" s="56"/>
    </row>
    <row r="46" spans="1:5" ht="12.75" customHeight="1">
      <c r="A46" s="81"/>
      <c r="B46" s="49" t="s">
        <v>1</v>
      </c>
      <c r="C46" s="95" t="s">
        <v>60</v>
      </c>
      <c r="D46" s="82" t="s">
        <v>2</v>
      </c>
      <c r="E46" s="82" t="s">
        <v>2</v>
      </c>
    </row>
    <row r="47" spans="1:5" ht="12.75" customHeight="1">
      <c r="A47" s="83" t="s">
        <v>3</v>
      </c>
      <c r="B47" s="80" t="s">
        <v>58</v>
      </c>
      <c r="C47" s="96"/>
      <c r="D47" s="84" t="s">
        <v>4</v>
      </c>
      <c r="E47" s="84" t="s">
        <v>4</v>
      </c>
    </row>
    <row r="48" spans="1:5" ht="12.75" customHeight="1">
      <c r="A48" s="85" t="s">
        <v>5</v>
      </c>
      <c r="B48" s="92"/>
      <c r="C48" s="91"/>
      <c r="D48" s="87" t="s">
        <v>6</v>
      </c>
      <c r="E48" s="87" t="s">
        <v>6</v>
      </c>
    </row>
    <row r="49" spans="1:5" ht="15.75">
      <c r="A49" s="61" t="s">
        <v>30</v>
      </c>
      <c r="B49" s="55"/>
      <c r="C49" s="3"/>
      <c r="D49" s="54"/>
      <c r="E49" s="55"/>
    </row>
    <row r="50" spans="1:5" ht="14.25">
      <c r="A50" s="71" t="s">
        <v>31</v>
      </c>
      <c r="B50" s="62">
        <v>6826.1</v>
      </c>
      <c r="C50" s="62">
        <v>20908.9</v>
      </c>
      <c r="D50" s="54">
        <f aca="true" t="shared" si="2" ref="D50:D62">+C50/B50*100</f>
        <v>306.3081408124698</v>
      </c>
      <c r="E50" s="54">
        <f aca="true" t="shared" si="3" ref="E50:E62">+C50-B50</f>
        <v>14082.800000000001</v>
      </c>
    </row>
    <row r="51" spans="1:5" ht="15.75" customHeight="1">
      <c r="A51" s="71" t="s">
        <v>32</v>
      </c>
      <c r="B51" s="63">
        <v>333.2</v>
      </c>
      <c r="C51" s="63">
        <v>277.7</v>
      </c>
      <c r="D51" s="54">
        <f t="shared" si="2"/>
        <v>83.34333733493398</v>
      </c>
      <c r="E51" s="54">
        <f t="shared" si="3"/>
        <v>-55.5</v>
      </c>
    </row>
    <row r="52" spans="1:5" ht="14.25">
      <c r="A52" s="71" t="s">
        <v>33</v>
      </c>
      <c r="B52" s="63">
        <v>132.6</v>
      </c>
      <c r="C52" s="63">
        <v>2249.4</v>
      </c>
      <c r="D52" s="54">
        <f t="shared" si="2"/>
        <v>1696.3800904977375</v>
      </c>
      <c r="E52" s="54">
        <f t="shared" si="3"/>
        <v>2116.8</v>
      </c>
    </row>
    <row r="53" spans="1:5" ht="14.25">
      <c r="A53" s="71" t="s">
        <v>34</v>
      </c>
      <c r="B53" s="63">
        <v>48225.6</v>
      </c>
      <c r="C53" s="63">
        <v>6135.2</v>
      </c>
      <c r="D53" s="54">
        <f t="shared" si="2"/>
        <v>12.721873859526891</v>
      </c>
      <c r="E53" s="54">
        <f t="shared" si="3"/>
        <v>-42090.4</v>
      </c>
    </row>
    <row r="54" spans="1:5" ht="14.25">
      <c r="A54" s="71" t="s">
        <v>46</v>
      </c>
      <c r="B54" s="63">
        <v>139.2</v>
      </c>
      <c r="C54" s="63">
        <v>126.9</v>
      </c>
      <c r="D54" s="54">
        <f t="shared" si="2"/>
        <v>91.16379310344828</v>
      </c>
      <c r="E54" s="54">
        <f t="shared" si="3"/>
        <v>-12.299999999999983</v>
      </c>
    </row>
    <row r="55" spans="1:5" ht="14.25">
      <c r="A55" s="71" t="s">
        <v>35</v>
      </c>
      <c r="B55" s="63">
        <v>52225.5</v>
      </c>
      <c r="C55" s="63">
        <v>47023.5</v>
      </c>
      <c r="D55" s="54">
        <f t="shared" si="2"/>
        <v>90.03934859407761</v>
      </c>
      <c r="E55" s="54">
        <f t="shared" si="3"/>
        <v>-5202</v>
      </c>
    </row>
    <row r="56" spans="1:5" ht="25.5">
      <c r="A56" s="71" t="s">
        <v>36</v>
      </c>
      <c r="B56" s="63">
        <v>4984.2</v>
      </c>
      <c r="C56" s="63">
        <v>3498</v>
      </c>
      <c r="D56" s="54">
        <f t="shared" si="2"/>
        <v>70.18177440712651</v>
      </c>
      <c r="E56" s="54">
        <f t="shared" si="3"/>
        <v>-1486.1999999999998</v>
      </c>
    </row>
    <row r="57" spans="1:5" ht="14.25">
      <c r="A57" s="71" t="s">
        <v>37</v>
      </c>
      <c r="B57" s="63">
        <v>26254</v>
      </c>
      <c r="C57" s="63">
        <v>18925.8</v>
      </c>
      <c r="D57" s="54">
        <f t="shared" si="2"/>
        <v>72.08730098270739</v>
      </c>
      <c r="E57" s="54">
        <f t="shared" si="3"/>
        <v>-7328.200000000001</v>
      </c>
    </row>
    <row r="58" spans="1:5" ht="14.25">
      <c r="A58" s="71" t="s">
        <v>38</v>
      </c>
      <c r="B58" s="63">
        <v>7975.2</v>
      </c>
      <c r="C58" s="63">
        <v>1316.5</v>
      </c>
      <c r="D58" s="54">
        <f t="shared" si="2"/>
        <v>16.50742301133514</v>
      </c>
      <c r="E58" s="54">
        <f t="shared" si="3"/>
        <v>-6658.7</v>
      </c>
    </row>
    <row r="59" spans="1:5" ht="14.25">
      <c r="A59" s="71" t="s">
        <v>54</v>
      </c>
      <c r="B59" s="63"/>
      <c r="C59" s="63">
        <v>8069.7</v>
      </c>
      <c r="D59" s="54"/>
      <c r="E59" s="54">
        <f t="shared" si="3"/>
        <v>8069.7</v>
      </c>
    </row>
    <row r="60" spans="1:5" ht="15">
      <c r="A60" s="64" t="s">
        <v>39</v>
      </c>
      <c r="B60" s="65">
        <f>SUM(B50:B59)</f>
        <v>147095.6</v>
      </c>
      <c r="C60" s="65">
        <f>SUM(C50:C59)</f>
        <v>108531.6</v>
      </c>
      <c r="D60" s="53">
        <f t="shared" si="2"/>
        <v>73.78303633827252</v>
      </c>
      <c r="E60" s="53">
        <f t="shared" si="3"/>
        <v>-38564</v>
      </c>
    </row>
    <row r="61" spans="1:5" ht="14.25">
      <c r="A61" s="72"/>
      <c r="B61" s="79"/>
      <c r="C61" s="79"/>
      <c r="D61" s="54"/>
      <c r="E61" s="54"/>
    </row>
    <row r="62" spans="1:5" ht="15">
      <c r="A62" s="90" t="s">
        <v>40</v>
      </c>
      <c r="B62" s="89">
        <f>+B42-B60</f>
        <v>16348.50000000003</v>
      </c>
      <c r="C62" s="89">
        <f>+C42-C60</f>
        <v>9192.199999999997</v>
      </c>
      <c r="D62" s="53">
        <f t="shared" si="2"/>
        <v>56.226565128299114</v>
      </c>
      <c r="E62" s="53">
        <f t="shared" si="3"/>
        <v>-7156.300000000032</v>
      </c>
    </row>
    <row r="63" spans="1:5" ht="12.75">
      <c r="A63" s="66"/>
      <c r="B63" s="67"/>
      <c r="C63" s="67"/>
      <c r="D63" s="67"/>
      <c r="E63" s="67"/>
    </row>
    <row r="64" spans="1:5" ht="12.75">
      <c r="A64" s="68"/>
      <c r="B64" s="68"/>
      <c r="C64" s="68"/>
      <c r="D64" s="68"/>
      <c r="E64" s="69"/>
    </row>
    <row r="65" spans="1:5" ht="12.75">
      <c r="A65" s="47"/>
      <c r="B65" s="47"/>
      <c r="C65" s="47"/>
      <c r="D65" s="47"/>
      <c r="E65" s="69"/>
    </row>
    <row r="66" spans="1:5" ht="12.75">
      <c r="A66" s="47"/>
      <c r="B66" s="47"/>
      <c r="C66" s="47"/>
      <c r="D66" s="47"/>
      <c r="E66" s="69"/>
    </row>
    <row r="67" spans="1:5" ht="12.75">
      <c r="A67" s="68"/>
      <c r="B67" s="68"/>
      <c r="C67" s="68"/>
      <c r="D67" s="68"/>
      <c r="E67" s="69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mergeCells count="4">
    <mergeCell ref="A1:E1"/>
    <mergeCell ref="A2:E2"/>
    <mergeCell ref="C5:C7"/>
    <mergeCell ref="C46:C47"/>
  </mergeCells>
  <printOptions/>
  <pageMargins left="1.55" right="0.2" top="0.29" bottom="0.21" header="0.24" footer="0.16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1"/>
      <c r="B4" s="101"/>
      <c r="C4" s="101"/>
      <c r="D4" s="101"/>
      <c r="E4" s="101"/>
      <c r="F4" s="101"/>
      <c r="G4" s="101"/>
    </row>
    <row r="5" spans="1:9" ht="15">
      <c r="A5" s="102"/>
      <c r="B5" s="102"/>
      <c r="C5" s="102"/>
      <c r="D5" s="102"/>
      <c r="E5" s="102"/>
      <c r="F5" s="102"/>
      <c r="G5" s="102"/>
      <c r="I5" s="5"/>
    </row>
    <row r="6" spans="4:6" ht="15">
      <c r="D6" s="102"/>
      <c r="E6" s="102"/>
      <c r="F6" s="102"/>
    </row>
    <row r="8" spans="1:7" ht="33.75" customHeight="1">
      <c r="A8" s="98"/>
      <c r="B8" s="98"/>
      <c r="C8" s="98"/>
      <c r="D8" s="98"/>
      <c r="E8" s="98"/>
      <c r="F8" s="98"/>
      <c r="G8" s="98"/>
    </row>
    <row r="9" spans="1:7" ht="45.75" customHeight="1">
      <c r="A9" s="98"/>
      <c r="B9" s="98"/>
      <c r="C9" s="98"/>
      <c r="D9" s="98"/>
      <c r="E9" s="98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0"/>
      <c r="B55" s="100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99"/>
      <c r="B64" s="99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3"/>
      <c r="B2" s="103"/>
      <c r="C2" s="103"/>
      <c r="D2" s="103"/>
      <c r="E2" s="103"/>
    </row>
    <row r="4" spans="1:6" ht="21" customHeight="1">
      <c r="A4" s="16"/>
      <c r="B4" s="17"/>
      <c r="C4" s="17"/>
      <c r="D4" s="104"/>
      <c r="E4" s="104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2010-06-09T11:23:02Z</cp:lastPrinted>
  <dcterms:created xsi:type="dcterms:W3CDTF">2002-08-21T11:19:18Z</dcterms:created>
  <dcterms:modified xsi:type="dcterms:W3CDTF">2010-06-09T11:23:05Z</dcterms:modified>
  <cp:category/>
  <cp:version/>
  <cp:contentType/>
  <cp:contentStatus/>
</cp:coreProperties>
</file>