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<sst xmlns="http://schemas.openxmlformats.org/spreadsheetml/2006/main" count="67" uniqueCount="61">
  <si>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</si>
  <si>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</si>
  <si>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</si>
  <si>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</si>
  <si>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</si>
  <si>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</si>
  <si>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</si>
  <si>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</si>
  <si>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</si>
  <si>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</si>
  <si>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</si>
  <si>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</si>
  <si>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</si>
  <si>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</si>
  <si>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</si>
  <si>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</si>
  <si>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</si>
  <si>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</si>
  <si>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</si>
  <si>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</si>
  <si>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</si>
  <si>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</si>
  <si>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</si>
  <si>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</si>
  <si>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</si>
  <si>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</si>
  <si>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</si>
  <si>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</si>
  <si>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</si>
  <si>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</si>
  <si>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</si>
  <si>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</si>
  <si>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</si>
  <si>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</si>
  <si>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</si>
  <si>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</si>
  <si>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</si>
  <si>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</si>
  <si>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</si>
  <si>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</si>
  <si>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</si>
  <si>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</si>
  <si>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</si>
  <si>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</si>
  <si>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</si>
  <si>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</si>
  <si>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</si>
  <si>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 xml:space="preserve">           АНАЛИЗ СРАВНЕНИЯ ИСПОЛНЕНИЯ БЮДЖЕТА ГОРОДА ШУМЕРЛЯ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</si>
  <si>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</si>
  <si>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</si>
  <si>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</si>
  <si>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</si>
  <si>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</si>
  <si>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</si>
  <si>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</si>
  <si>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</si>
  <si>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Платежи от государственных и муниципальных унитарных предприятий</t>
  </si>
  <si>
    <t>ПО СОСТОЯНИЮ НА 01.05.2010Г. В СРАВНЕНИИ С СООТВЕТСТВУЮЩИМ ПЕРИОДОМ ПРОШЛОГО ГОДА</t>
  </si>
  <si>
    <t>на 01.05.2009г</t>
  </si>
  <si>
    <t>Поступило по состоянию на 01.05.2010г.</t>
  </si>
  <si>
    <t>Исполнено на 01.05.2010г.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</si>
</sst>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0" fontId="18" fillId="2" borderId="0" xfId="0" applyFont="1" applyFill="1" applyAlignment="1">
      <alignment/>
    </xf>
    <xf numFmtId="170" fontId="18" fillId="2" borderId="0" xfId="0" applyNumberFormat="1" applyFont="1" applyFill="1" applyBorder="1" applyAlignment="1">
      <alignment horizontal="right" vertical="top" shrinkToFit="1"/>
    </xf>
    <xf numFmtId="0" fontId="20" fillId="2" borderId="0" xfId="0" applyFont="1" applyFill="1" applyBorder="1" applyAlignment="1">
      <alignment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0" xfId="0" applyFont="1" applyAlignment="1">
      <alignment horizontal="right"/>
    </xf>
    <xf numFmtId="169" fontId="22" fillId="2" borderId="0" xfId="0" applyNumberFormat="1" applyFont="1" applyFill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170" fontId="17" fillId="2" borderId="0" xfId="0" applyNumberFormat="1" applyFont="1" applyFill="1" applyBorder="1" applyAlignment="1">
      <alignment/>
    </xf>
    <xf numFmtId="0" fontId="17" fillId="0" borderId="4" xfId="0" applyFont="1" applyBorder="1" applyAlignment="1" applyProtection="1">
      <alignment horizontal="left"/>
      <protection/>
    </xf>
    <xf numFmtId="0" fontId="17" fillId="0" borderId="5" xfId="0" applyFont="1" applyBorder="1" applyAlignment="1">
      <alignment/>
    </xf>
    <xf numFmtId="0" fontId="17" fillId="0" borderId="6" xfId="0" applyFont="1" applyBorder="1" applyAlignment="1" applyProtection="1">
      <alignment horizontal="left"/>
      <protection/>
    </xf>
    <xf numFmtId="0" fontId="17" fillId="0" borderId="7" xfId="0" applyFont="1" applyBorder="1" applyAlignment="1" applyProtection="1">
      <alignment horizontal="left"/>
      <protection/>
    </xf>
    <xf numFmtId="0" fontId="17" fillId="0" borderId="8" xfId="0" applyFont="1" applyBorder="1" applyAlignment="1" applyProtection="1">
      <alignment horizontal="left"/>
      <protection/>
    </xf>
    <xf numFmtId="0" fontId="17" fillId="0" borderId="9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0" xfId="0" applyFont="1" applyFill="1" applyBorder="1" applyAlignment="1">
      <alignment wrapText="1"/>
    </xf>
    <xf numFmtId="0" fontId="17" fillId="0" borderId="12" xfId="0" applyFont="1" applyBorder="1" applyAlignment="1">
      <alignment/>
    </xf>
    <xf numFmtId="171" fontId="20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7" fillId="0" borderId="1" xfId="0" applyFont="1" applyBorder="1" applyAlignment="1" applyProtection="1">
      <alignment horizontal="center" wrapText="1"/>
      <protection/>
    </xf>
    <xf numFmtId="0" fontId="17" fillId="0" borderId="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17" fillId="0" borderId="12" xfId="0" applyFont="1" applyBorder="1" applyAlignment="1" applyProtection="1">
      <alignment wrapText="1"/>
      <protection/>
    </xf>
    <xf numFmtId="0" fontId="20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view="pageBreakPreview" zoomScaleSheetLayoutView="100" workbookViewId="0" topLeftCell="A1">
      <selection activeCell="A2" sqref="A2:D2"/>
    </sheetView>
  </sheetViews>
  <sheetFormatPr defaultColWidth="9.00390625" defaultRowHeight="12.75"/>
  <cols>
    <col min="1" max="1" width="48.375" style="3" customWidth="1"/>
    <col min="2" max="2" width="13.625" style="1" customWidth="1"/>
    <col min="3" max="3" width="15.125" style="1" customWidth="1"/>
    <col min="4" max="4" width="13.12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93" t="s">
        <v>47</v>
      </c>
      <c r="B1" s="93"/>
      <c r="C1" s="93"/>
      <c r="D1" s="93"/>
    </row>
    <row r="2" spans="1:4" ht="42.75" customHeight="1">
      <c r="A2" s="105" t="s">
        <v>57</v>
      </c>
      <c r="B2" s="105"/>
      <c r="C2" s="105"/>
      <c r="D2" s="105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4" ht="12.75" customHeight="1">
      <c r="A5" s="82"/>
      <c r="B5" s="74" t="s">
        <v>54</v>
      </c>
      <c r="C5" s="94" t="s">
        <v>59</v>
      </c>
      <c r="D5" s="83" t="s">
        <v>2</v>
      </c>
    </row>
    <row r="6" spans="1:4" ht="12.75">
      <c r="A6" s="84" t="s">
        <v>3</v>
      </c>
      <c r="B6" s="75" t="s">
        <v>58</v>
      </c>
      <c r="C6" s="95"/>
      <c r="D6" s="85" t="s">
        <v>4</v>
      </c>
    </row>
    <row r="7" spans="1:4" ht="12.75">
      <c r="A7" s="86" t="s">
        <v>5</v>
      </c>
      <c r="B7" s="87"/>
      <c r="C7" s="96"/>
      <c r="D7" s="88" t="s">
        <v>6</v>
      </c>
    </row>
    <row r="8" spans="1:4" ht="12.75">
      <c r="A8" s="50"/>
      <c r="B8" s="51"/>
      <c r="C8" s="51"/>
      <c r="D8" s="51"/>
    </row>
    <row r="9" spans="1:4" ht="15">
      <c r="A9" s="52" t="s">
        <v>7</v>
      </c>
      <c r="B9" s="53">
        <f>+B10+B12+B15+B18+B20</f>
        <v>30211.2</v>
      </c>
      <c r="C9" s="53">
        <f>+C10+C12+C15+C18+C20</f>
        <v>30662.9</v>
      </c>
      <c r="D9" s="53">
        <f>+C9/B9*100</f>
        <v>101.49514087490732</v>
      </c>
    </row>
    <row r="10" spans="1:4" ht="14.25">
      <c r="A10" s="55" t="s">
        <v>8</v>
      </c>
      <c r="B10" s="56">
        <f>(+B11)</f>
        <v>17408.4</v>
      </c>
      <c r="C10" s="56">
        <f>(+C11)</f>
        <v>14763.7</v>
      </c>
      <c r="D10" s="54">
        <f aca="true" t="shared" si="0" ref="D10:D44">+C10/B10*100</f>
        <v>84.80790882562441</v>
      </c>
    </row>
    <row r="11" spans="1:4" ht="14.25">
      <c r="A11" s="55" t="s">
        <v>9</v>
      </c>
      <c r="B11" s="56">
        <v>17408.4</v>
      </c>
      <c r="C11" s="56">
        <v>14763.7</v>
      </c>
      <c r="D11" s="54">
        <f t="shared" si="0"/>
        <v>84.80790882562441</v>
      </c>
    </row>
    <row r="12" spans="1:4" s="6" customFormat="1" ht="15">
      <c r="A12" s="55" t="s">
        <v>10</v>
      </c>
      <c r="B12" s="56">
        <v>7266.1</v>
      </c>
      <c r="C12" s="56">
        <v>9108.1</v>
      </c>
      <c r="D12" s="54">
        <f t="shared" si="0"/>
        <v>125.35060073491971</v>
      </c>
    </row>
    <row r="13" spans="1:4" ht="14.25">
      <c r="A13" s="55" t="s">
        <v>11</v>
      </c>
      <c r="B13" s="76"/>
      <c r="C13" s="76"/>
      <c r="D13" s="54"/>
    </row>
    <row r="14" spans="1:4" ht="14.25">
      <c r="A14" s="55" t="s">
        <v>12</v>
      </c>
      <c r="B14" s="56">
        <v>7263.9</v>
      </c>
      <c r="C14" s="56">
        <v>9108.3</v>
      </c>
      <c r="D14" s="54">
        <f t="shared" si="0"/>
        <v>125.391318713088</v>
      </c>
    </row>
    <row r="15" spans="1:4" ht="14.25">
      <c r="A15" s="55" t="s">
        <v>41</v>
      </c>
      <c r="B15" s="56">
        <f>+B16+B17</f>
        <v>4720.7</v>
      </c>
      <c r="C15" s="56">
        <f>+C16+C17</f>
        <v>5032</v>
      </c>
      <c r="D15" s="54">
        <f t="shared" si="0"/>
        <v>106.59436100578303</v>
      </c>
    </row>
    <row r="16" spans="1:4" ht="14.25">
      <c r="A16" s="55" t="s">
        <v>42</v>
      </c>
      <c r="B16" s="56">
        <v>146.7</v>
      </c>
      <c r="C16" s="56">
        <v>104.9</v>
      </c>
      <c r="D16" s="54">
        <f t="shared" si="0"/>
        <v>71.50647580095433</v>
      </c>
    </row>
    <row r="17" spans="1:4" ht="14.25">
      <c r="A17" s="55" t="s">
        <v>48</v>
      </c>
      <c r="B17" s="56">
        <v>4574</v>
      </c>
      <c r="C17" s="56">
        <v>4927.1</v>
      </c>
      <c r="D17" s="54">
        <f t="shared" si="0"/>
        <v>107.71972015741147</v>
      </c>
    </row>
    <row r="18" spans="1:4" ht="14.25">
      <c r="A18" s="55" t="s">
        <v>13</v>
      </c>
      <c r="B18" s="56">
        <v>718.1</v>
      </c>
      <c r="C18" s="56">
        <v>1755.1</v>
      </c>
      <c r="D18" s="54">
        <f t="shared" si="0"/>
        <v>244.40885670519427</v>
      </c>
    </row>
    <row r="19" spans="1:4" ht="14.25">
      <c r="A19" s="55" t="s">
        <v>14</v>
      </c>
      <c r="B19" s="77"/>
      <c r="C19" s="56"/>
      <c r="D19" s="54"/>
    </row>
    <row r="20" spans="1:4" ht="14.25">
      <c r="A20" s="55" t="s">
        <v>15</v>
      </c>
      <c r="B20" s="77">
        <v>97.9</v>
      </c>
      <c r="C20" s="77">
        <v>4</v>
      </c>
      <c r="D20" s="54">
        <f t="shared" si="0"/>
        <v>4.085801838610827</v>
      </c>
    </row>
    <row r="21" spans="1:4" ht="15">
      <c r="A21" s="52" t="s">
        <v>16</v>
      </c>
      <c r="B21" s="53">
        <f>(B23+B29+B33+B34+B32)</f>
        <v>4646.7</v>
      </c>
      <c r="C21" s="53">
        <f>(C23+C29+C33+C34+C32)</f>
        <v>8837.7</v>
      </c>
      <c r="D21" s="53">
        <f t="shared" si="0"/>
        <v>190.19304022209312</v>
      </c>
    </row>
    <row r="22" spans="1:4" ht="14.25">
      <c r="A22" s="55" t="s">
        <v>43</v>
      </c>
      <c r="B22" s="77"/>
      <c r="C22" s="56"/>
      <c r="D22" s="54"/>
    </row>
    <row r="23" spans="1:4" ht="14.25">
      <c r="A23" s="55" t="s">
        <v>44</v>
      </c>
      <c r="B23" s="56">
        <f>+B25+B26+B27</f>
        <v>2839.6000000000004</v>
      </c>
      <c r="C23" s="56">
        <f>+C25+C26+C28+C27</f>
        <v>3361.6000000000004</v>
      </c>
      <c r="D23" s="54">
        <f t="shared" si="0"/>
        <v>118.38287082687702</v>
      </c>
    </row>
    <row r="24" spans="1:4" ht="38.25">
      <c r="A24" s="70" t="s">
        <v>49</v>
      </c>
      <c r="B24" s="56"/>
      <c r="C24" s="56"/>
      <c r="D24" s="54"/>
    </row>
    <row r="25" spans="1:4" ht="14.25">
      <c r="A25" s="55" t="s">
        <v>51</v>
      </c>
      <c r="B25" s="77">
        <v>1364</v>
      </c>
      <c r="C25" s="56">
        <v>1942.7</v>
      </c>
      <c r="D25" s="54">
        <f t="shared" si="0"/>
        <v>142.4266862170088</v>
      </c>
    </row>
    <row r="26" spans="1:4" ht="14.25">
      <c r="A26" s="55" t="s">
        <v>50</v>
      </c>
      <c r="B26" s="77">
        <v>1348.3</v>
      </c>
      <c r="C26" s="56">
        <v>1376.6</v>
      </c>
      <c r="D26" s="54">
        <f t="shared" si="0"/>
        <v>102.09893940517689</v>
      </c>
    </row>
    <row r="27" spans="1:4" ht="25.5">
      <c r="A27" s="89" t="s">
        <v>56</v>
      </c>
      <c r="B27" s="77">
        <v>127.3</v>
      </c>
      <c r="C27" s="56">
        <v>1.3</v>
      </c>
      <c r="D27" s="54">
        <f t="shared" si="0"/>
        <v>1.021209740769835</v>
      </c>
    </row>
    <row r="28" spans="1:4" ht="14.25">
      <c r="A28" s="55" t="s">
        <v>52</v>
      </c>
      <c r="B28" s="77"/>
      <c r="C28" s="56">
        <v>41</v>
      </c>
      <c r="D28" s="54"/>
    </row>
    <row r="29" spans="1:4" ht="14.25">
      <c r="A29" s="55" t="s">
        <v>17</v>
      </c>
      <c r="B29" s="56">
        <f>+B30</f>
        <v>435.7</v>
      </c>
      <c r="C29" s="56">
        <f>+C30</f>
        <v>733.9</v>
      </c>
      <c r="D29" s="54">
        <f t="shared" si="0"/>
        <v>168.44158824879506</v>
      </c>
    </row>
    <row r="30" spans="1:4" ht="14.25">
      <c r="A30" s="55" t="s">
        <v>18</v>
      </c>
      <c r="B30" s="77">
        <v>435.7</v>
      </c>
      <c r="C30" s="56">
        <v>733.9</v>
      </c>
      <c r="D30" s="54">
        <f t="shared" si="0"/>
        <v>168.44158824879506</v>
      </c>
    </row>
    <row r="31" spans="1:4" ht="14.25">
      <c r="A31" s="55" t="s">
        <v>19</v>
      </c>
      <c r="B31" s="77"/>
      <c r="C31" s="56"/>
      <c r="D31" s="54"/>
    </row>
    <row r="32" spans="1:4" ht="14.25">
      <c r="A32" s="55" t="s">
        <v>20</v>
      </c>
      <c r="B32" s="77">
        <v>230.9</v>
      </c>
      <c r="C32" s="56">
        <v>3648.8</v>
      </c>
      <c r="D32" s="54">
        <f t="shared" si="0"/>
        <v>1580.2511909917714</v>
      </c>
    </row>
    <row r="33" spans="1:4" ht="14.25">
      <c r="A33" s="55" t="s">
        <v>21</v>
      </c>
      <c r="B33" s="77">
        <v>1096</v>
      </c>
      <c r="C33" s="56">
        <v>1093.4</v>
      </c>
      <c r="D33" s="54">
        <f t="shared" si="0"/>
        <v>99.76277372262774</v>
      </c>
    </row>
    <row r="34" spans="1:4" ht="14.25">
      <c r="A34" s="55" t="s">
        <v>22</v>
      </c>
      <c r="B34" s="77">
        <v>44.5</v>
      </c>
      <c r="C34" s="56"/>
      <c r="D34" s="54">
        <f t="shared" si="0"/>
        <v>0</v>
      </c>
    </row>
    <row r="35" spans="1:4" ht="15">
      <c r="A35" s="57" t="s">
        <v>23</v>
      </c>
      <c r="B35" s="77"/>
      <c r="C35" s="79"/>
      <c r="D35" s="54"/>
    </row>
    <row r="36" spans="1:4" ht="15">
      <c r="A36" s="57" t="s">
        <v>24</v>
      </c>
      <c r="B36" s="53">
        <f>+B37+B38</f>
        <v>61836.2</v>
      </c>
      <c r="C36" s="53">
        <v>43330.7</v>
      </c>
      <c r="D36" s="53">
        <f t="shared" si="0"/>
        <v>70.07335508973708</v>
      </c>
    </row>
    <row r="37" spans="1:4" ht="14.25">
      <c r="A37" s="58" t="s">
        <v>25</v>
      </c>
      <c r="B37" s="77">
        <v>27961.5</v>
      </c>
      <c r="C37" s="56">
        <v>23274.6</v>
      </c>
      <c r="D37" s="54">
        <f t="shared" si="0"/>
        <v>83.23802371117429</v>
      </c>
    </row>
    <row r="38" spans="1:4" ht="14.25">
      <c r="A38" s="58" t="s">
        <v>53</v>
      </c>
      <c r="B38" s="77">
        <v>33874.7</v>
      </c>
      <c r="C38" s="56">
        <f>+C36-C37</f>
        <v>20056.1</v>
      </c>
      <c r="D38" s="54">
        <f t="shared" si="0"/>
        <v>59.20672360198024</v>
      </c>
    </row>
    <row r="39" spans="1:4" ht="15">
      <c r="A39" s="59" t="s">
        <v>26</v>
      </c>
      <c r="B39" s="77"/>
      <c r="C39" s="56"/>
      <c r="D39" s="54"/>
    </row>
    <row r="40" spans="1:4" ht="15">
      <c r="A40" s="59" t="s">
        <v>27</v>
      </c>
      <c r="B40" s="78">
        <v>6167.6</v>
      </c>
      <c r="C40" s="53">
        <v>10183.2</v>
      </c>
      <c r="D40" s="53">
        <f t="shared" si="0"/>
        <v>165.10798365652767</v>
      </c>
    </row>
    <row r="41" spans="1:4" ht="14.25">
      <c r="A41" s="60"/>
      <c r="B41" s="77"/>
      <c r="C41" s="56"/>
      <c r="D41" s="54"/>
    </row>
    <row r="42" spans="1:4" ht="15">
      <c r="A42" s="59" t="s">
        <v>28</v>
      </c>
      <c r="B42" s="78">
        <f>(B9+B36+B40+B21)</f>
        <v>102861.7</v>
      </c>
      <c r="C42" s="53">
        <f>(C9+C36+C40+C21)</f>
        <v>93014.5</v>
      </c>
      <c r="D42" s="53">
        <f t="shared" si="0"/>
        <v>90.4267574811616</v>
      </c>
    </row>
    <row r="43" spans="1:4" ht="14.25">
      <c r="A43" s="58" t="s">
        <v>29</v>
      </c>
      <c r="B43" s="56">
        <f>B40+B10+B22</f>
        <v>23576</v>
      </c>
      <c r="C43" s="56">
        <f>C40+C9+C21</f>
        <v>49683.8</v>
      </c>
      <c r="D43" s="54">
        <f t="shared" si="0"/>
        <v>210.7388870037326</v>
      </c>
    </row>
    <row r="44" spans="1:4" ht="14.25">
      <c r="A44" s="58" t="s">
        <v>45</v>
      </c>
      <c r="B44" s="79">
        <f>+B43-B40</f>
        <v>17408.4</v>
      </c>
      <c r="C44" s="79">
        <f>+C43-C40</f>
        <v>39500.600000000006</v>
      </c>
      <c r="D44" s="54">
        <f t="shared" si="0"/>
        <v>226.905401989844</v>
      </c>
    </row>
    <row r="45" spans="1:4" ht="12.75">
      <c r="A45" s="47"/>
      <c r="B45" s="73"/>
      <c r="C45" s="47"/>
      <c r="D45" s="56"/>
    </row>
    <row r="46" spans="1:4" ht="12.75" customHeight="1">
      <c r="A46" s="82"/>
      <c r="B46" s="49" t="s">
        <v>1</v>
      </c>
      <c r="C46" s="94" t="s">
        <v>60</v>
      </c>
      <c r="D46" s="83" t="s">
        <v>2</v>
      </c>
    </row>
    <row r="47" spans="1:4" ht="12.75" customHeight="1">
      <c r="A47" s="84" t="s">
        <v>3</v>
      </c>
      <c r="B47" s="81" t="s">
        <v>58</v>
      </c>
      <c r="C47" s="95"/>
      <c r="D47" s="85" t="s">
        <v>4</v>
      </c>
    </row>
    <row r="48" spans="1:4" ht="12.75" customHeight="1">
      <c r="A48" s="86" t="s">
        <v>5</v>
      </c>
      <c r="B48" s="90"/>
      <c r="C48" s="104"/>
      <c r="D48" s="88" t="s">
        <v>6</v>
      </c>
    </row>
    <row r="49" spans="1:4" ht="15.75">
      <c r="A49" s="61" t="s">
        <v>30</v>
      </c>
      <c r="B49" s="55"/>
      <c r="C49" s="3"/>
      <c r="D49" s="55"/>
    </row>
    <row r="50" spans="1:4" ht="14.25">
      <c r="A50" s="71" t="s">
        <v>31</v>
      </c>
      <c r="B50" s="62">
        <v>6276.4</v>
      </c>
      <c r="C50" s="62">
        <v>19916.8</v>
      </c>
      <c r="D50" s="54">
        <f aca="true" t="shared" si="1" ref="D50:D62">+C50/B50*100</f>
        <v>317.32840481804857</v>
      </c>
    </row>
    <row r="51" spans="1:4" ht="15.75" customHeight="1">
      <c r="A51" s="71" t="s">
        <v>32</v>
      </c>
      <c r="B51" s="63">
        <v>302.2</v>
      </c>
      <c r="C51" s="63">
        <v>266.5</v>
      </c>
      <c r="D51" s="54">
        <f t="shared" si="1"/>
        <v>88.18663136995367</v>
      </c>
    </row>
    <row r="52" spans="1:4" ht="14.25">
      <c r="A52" s="71" t="s">
        <v>33</v>
      </c>
      <c r="B52" s="63">
        <v>113.7</v>
      </c>
      <c r="C52" s="63">
        <v>2009.5</v>
      </c>
      <c r="D52" s="54">
        <f t="shared" si="1"/>
        <v>1767.3702726473173</v>
      </c>
    </row>
    <row r="53" spans="1:4" ht="14.25">
      <c r="A53" s="71" t="s">
        <v>34</v>
      </c>
      <c r="B53" s="63">
        <v>8295.9</v>
      </c>
      <c r="C53" s="63">
        <v>4977.2</v>
      </c>
      <c r="D53" s="54">
        <f t="shared" si="1"/>
        <v>59.99590158994202</v>
      </c>
    </row>
    <row r="54" spans="1:4" ht="14.25">
      <c r="A54" s="71" t="s">
        <v>46</v>
      </c>
      <c r="B54" s="63">
        <v>88.8</v>
      </c>
      <c r="C54" s="63">
        <v>126.9</v>
      </c>
      <c r="D54" s="54"/>
    </row>
    <row r="55" spans="1:4" ht="14.25">
      <c r="A55" s="71" t="s">
        <v>35</v>
      </c>
      <c r="B55" s="63">
        <v>40337</v>
      </c>
      <c r="C55" s="63">
        <v>35068</v>
      </c>
      <c r="D55" s="54">
        <f t="shared" si="1"/>
        <v>86.9375511317153</v>
      </c>
    </row>
    <row r="56" spans="1:4" ht="25.5">
      <c r="A56" s="71" t="s">
        <v>36</v>
      </c>
      <c r="B56" s="63">
        <v>3764.8</v>
      </c>
      <c r="C56" s="63">
        <v>2611.4</v>
      </c>
      <c r="D56" s="54">
        <f t="shared" si="1"/>
        <v>69.36357841053974</v>
      </c>
    </row>
    <row r="57" spans="1:4" ht="14.25">
      <c r="A57" s="71" t="s">
        <v>37</v>
      </c>
      <c r="B57" s="63">
        <v>23093.3</v>
      </c>
      <c r="C57" s="63">
        <v>15306.8</v>
      </c>
      <c r="D57" s="54">
        <f t="shared" si="1"/>
        <v>66.28242823676132</v>
      </c>
    </row>
    <row r="58" spans="1:4" ht="14.25">
      <c r="A58" s="71" t="s">
        <v>38</v>
      </c>
      <c r="B58" s="63">
        <v>1829.3</v>
      </c>
      <c r="C58" s="63">
        <v>1069.1</v>
      </c>
      <c r="D58" s="54">
        <f t="shared" si="1"/>
        <v>58.4431203192478</v>
      </c>
    </row>
    <row r="59" spans="1:4" ht="14.25">
      <c r="A59" s="71" t="s">
        <v>55</v>
      </c>
      <c r="B59" s="63"/>
      <c r="C59" s="63">
        <v>6455.8</v>
      </c>
      <c r="D59" s="54"/>
    </row>
    <row r="60" spans="1:4" ht="15">
      <c r="A60" s="64" t="s">
        <v>39</v>
      </c>
      <c r="B60" s="65">
        <f>SUM(B50:B59)</f>
        <v>84101.40000000001</v>
      </c>
      <c r="C60" s="65">
        <f>SUM(C50:C59)</f>
        <v>87808.00000000001</v>
      </c>
      <c r="D60" s="53">
        <f t="shared" si="1"/>
        <v>104.40729880834327</v>
      </c>
    </row>
    <row r="61" spans="1:4" ht="14.25">
      <c r="A61" s="72"/>
      <c r="B61" s="80"/>
      <c r="C61" s="80"/>
      <c r="D61" s="54"/>
    </row>
    <row r="62" spans="1:4" ht="15">
      <c r="A62" s="92" t="s">
        <v>40</v>
      </c>
      <c r="B62" s="91">
        <f>+B42-B60</f>
        <v>18760.29999999999</v>
      </c>
      <c r="C62" s="67">
        <f>+C42-C60</f>
        <v>5206.499999999985</v>
      </c>
      <c r="D62" s="53">
        <f t="shared" si="1"/>
        <v>27.752754486868486</v>
      </c>
    </row>
    <row r="63" spans="1:4" ht="12.75">
      <c r="A63" s="66"/>
      <c r="B63" s="67"/>
      <c r="C63" s="67"/>
      <c r="D63" s="67"/>
    </row>
    <row r="64" spans="1:4" ht="12.75">
      <c r="A64" s="68"/>
      <c r="B64" s="68"/>
      <c r="C64" s="68"/>
      <c r="D64" s="69"/>
    </row>
    <row r="65" spans="1:4" ht="12.75">
      <c r="A65" s="47"/>
      <c r="B65" s="47"/>
      <c r="C65" s="47"/>
      <c r="D65" s="69"/>
    </row>
    <row r="66" spans="1:4" ht="12.75">
      <c r="A66" s="47"/>
      <c r="B66" s="47"/>
      <c r="C66" s="47"/>
      <c r="D66" s="69"/>
    </row>
    <row r="67" spans="1:4" ht="12.75">
      <c r="A67" s="68"/>
      <c r="B67" s="68"/>
      <c r="C67" s="68"/>
      <c r="D67" s="69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mergeCells count="4">
    <mergeCell ref="A1:D1"/>
    <mergeCell ref="A2:D2"/>
    <mergeCell ref="C5:C7"/>
    <mergeCell ref="C46:C47"/>
  </mergeCells>
  <printOptions/>
  <pageMargins left="1.55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0"/>
      <c r="B4" s="100"/>
      <c r="C4" s="100"/>
      <c r="D4" s="100"/>
      <c r="E4" s="100"/>
      <c r="F4" s="100"/>
      <c r="G4" s="100"/>
    </row>
    <row r="5" spans="1:9" ht="15">
      <c r="A5" s="101"/>
      <c r="B5" s="101"/>
      <c r="C5" s="101"/>
      <c r="D5" s="101"/>
      <c r="E5" s="101"/>
      <c r="F5" s="101"/>
      <c r="G5" s="101"/>
      <c r="I5" s="5"/>
    </row>
    <row r="6" spans="4:6" ht="15">
      <c r="D6" s="101"/>
      <c r="E6" s="101"/>
      <c r="F6" s="101"/>
    </row>
    <row r="8" spans="1:7" ht="33.75" customHeight="1">
      <c r="A8" s="97"/>
      <c r="B8" s="97"/>
      <c r="C8" s="97"/>
      <c r="D8" s="97"/>
      <c r="E8" s="97"/>
      <c r="F8" s="97"/>
      <c r="G8" s="97"/>
    </row>
    <row r="9" spans="1:7" ht="45.75" customHeight="1">
      <c r="A9" s="97"/>
      <c r="B9" s="97"/>
      <c r="C9" s="97"/>
      <c r="D9" s="97"/>
      <c r="E9" s="97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99"/>
      <c r="B55" s="99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8"/>
      <c r="B64" s="98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2"/>
      <c r="B2" s="102"/>
      <c r="C2" s="102"/>
      <c r="D2" s="102"/>
      <c r="E2" s="102"/>
    </row>
    <row r="4" spans="1:6" ht="21" customHeight="1">
      <c r="A4" s="16"/>
      <c r="B4" s="17"/>
      <c r="C4" s="17"/>
      <c r="D4" s="103"/>
      <c r="E4" s="103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2010-05-07T09:48:59Z</cp:lastPrinted>
  <dcterms:created xsi:type="dcterms:W3CDTF">2002-08-21T11:19:18Z</dcterms:created>
  <dcterms:modified xsi:type="dcterms:W3CDTF">2010-05-07T09:49:09Z</dcterms:modified>
  <cp:category/>
  <cp:version/>
  <cp:contentType/>
  <cp:contentStatus/>
</cp:coreProperties>
</file>