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<sst xmlns="http://schemas.openxmlformats.org/spreadsheetml/2006/main" count="70" uniqueCount="63">
  <si>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 xml:space="preserve">                                   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</si>
  <si>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</si>
  <si>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</si>
  <si>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</si>
  <si>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</si>
  <si>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</si>
  <si>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</si>
  <si>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</si>
  <si>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</si>
  <si>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</si>
  <si>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</si>
  <si>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</si>
  <si>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</si>
  <si>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</si>
  <si>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</si>
  <si>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</si>
  <si>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</si>
  <si>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</si>
  <si>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</si>
  <si>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</si>
  <si>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</si>
  <si>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</si>
  <si>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</si>
  <si>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</si>
  <si>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</si>
  <si>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</si>
  <si>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</si>
  <si>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</si>
  <si>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</si>
  <si>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</si>
  <si>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</si>
  <si>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</si>
  <si>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</si>
  <si>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</si>
  <si>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</si>
  <si>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</si>
  <si>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</si>
  <si>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</si>
  <si>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</si>
  <si>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</si>
  <si>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</si>
  <si>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</si>
  <si>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</si>
  <si>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</si>
  <si>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</si>
  <si>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</si>
  <si>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</si>
  <si>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</si>
  <si>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</si>
  <si>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</si>
  <si>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</si>
  <si>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</si>
  <si>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</si>
  <si>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</si>
  <si>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Платежи от государственных и муниципальных унитарных предприятий</t>
  </si>
  <si>
    <t>Отклонение</t>
  </si>
  <si>
    <t xml:space="preserve">           АНАЛИЗ  ИСПОЛНЕНИЯ БЮДЖЕТА ГОРОДА ШУМЕРЛЯ</t>
  </si>
  <si>
    <t xml:space="preserve">  НАЛОГИ, СБОРЫ И РЕГУЛЯРНЫЕ ПЛАТЕЖИ ЗА ПОЛЬЗОВАНИЕ ПРИРОДНЫМИ РЕСУРСАМИ</t>
  </si>
  <si>
    <t>Исполнено на 01.10.2010г.</t>
  </si>
  <si>
    <t>Поступило по состоянию на 01.10.2010г.</t>
  </si>
  <si>
    <t>на 01.10.2009г</t>
  </si>
  <si>
    <t>Исполнено на 01.10.2009г.</t>
  </si>
  <si>
    <t>ПО СОСТОЯНИЮ НА 01.10.2010Г.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</si>
</sst>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41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170" fontId="17" fillId="24" borderId="0" xfId="60" applyNumberFormat="1" applyFont="1" applyFill="1" applyBorder="1" applyAlignment="1" applyProtection="1">
      <alignment horizontal="right" vertical="top" shrinkToFit="1"/>
      <protection/>
    </xf>
    <xf numFmtId="170" fontId="17" fillId="24" borderId="0" xfId="0" applyNumberFormat="1" applyFont="1" applyFill="1" applyBorder="1" applyAlignment="1">
      <alignment horizontal="right" vertical="top" shrinkToFit="1"/>
    </xf>
    <xf numFmtId="0" fontId="18" fillId="24" borderId="0" xfId="0" applyFont="1" applyFill="1" applyAlignment="1">
      <alignment/>
    </xf>
    <xf numFmtId="170" fontId="18" fillId="24" borderId="0" xfId="0" applyNumberFormat="1" applyFont="1" applyFill="1" applyBorder="1" applyAlignment="1">
      <alignment horizontal="right" vertical="top" shrinkToFit="1"/>
    </xf>
    <xf numFmtId="0" fontId="20" fillId="24" borderId="0" xfId="0" applyFont="1" applyFill="1" applyBorder="1" applyAlignment="1">
      <alignment/>
    </xf>
    <xf numFmtId="171" fontId="17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170" fontId="17" fillId="24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/>
    </xf>
    <xf numFmtId="0" fontId="17" fillId="0" borderId="10" xfId="0" applyFont="1" applyBorder="1" applyAlignment="1" applyProtection="1">
      <alignment horizontal="left"/>
      <protection/>
    </xf>
    <xf numFmtId="0" fontId="17" fillId="0" borderId="11" xfId="0" applyFont="1" applyBorder="1" applyAlignment="1" applyProtection="1">
      <alignment horizontal="left"/>
      <protection/>
    </xf>
    <xf numFmtId="0" fontId="17" fillId="0" borderId="0" xfId="0" applyFont="1" applyAlignment="1">
      <alignment horizontal="right"/>
    </xf>
    <xf numFmtId="169" fontId="22" fillId="24" borderId="0" xfId="0" applyNumberFormat="1" applyFont="1" applyFill="1" applyAlignment="1" applyProtection="1">
      <alignment horizontal="right"/>
      <protection/>
    </xf>
    <xf numFmtId="169" fontId="23" fillId="24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70" fontId="17" fillId="24" borderId="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14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left"/>
      <protection/>
    </xf>
    <xf numFmtId="0" fontId="17" fillId="0" borderId="16" xfId="0" applyFont="1" applyBorder="1" applyAlignment="1" applyProtection="1">
      <alignment horizontal="left"/>
      <protection/>
    </xf>
    <xf numFmtId="0" fontId="17" fillId="0" borderId="17" xfId="0" applyFont="1" applyBorder="1" applyAlignment="1">
      <alignment/>
    </xf>
    <xf numFmtId="0" fontId="17" fillId="0" borderId="18" xfId="0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 wrapText="1"/>
    </xf>
    <xf numFmtId="171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170" fontId="17" fillId="24" borderId="0" xfId="0" applyNumberFormat="1" applyFont="1" applyFill="1" applyBorder="1" applyAlignment="1">
      <alignment horizontal="right" shrinkToFit="1"/>
    </xf>
    <xf numFmtId="0" fontId="17" fillId="0" borderId="10" xfId="0" applyFont="1" applyBorder="1" applyAlignment="1">
      <alignment/>
    </xf>
    <xf numFmtId="0" fontId="17" fillId="0" borderId="17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wrapText="1"/>
    </xf>
    <xf numFmtId="0" fontId="17" fillId="0" borderId="0" xfId="0" applyFont="1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19" xfId="0" applyFont="1" applyBorder="1" applyAlignment="1" applyProtection="1">
      <alignment horizontal="center" wrapText="1"/>
      <protection/>
    </xf>
    <xf numFmtId="0" fontId="17" fillId="0" borderId="20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SheetLayoutView="100" zoomScalePageLayoutView="0" workbookViewId="0" topLeftCell="A37">
      <selection activeCell="A3" sqref="A3"/>
    </sheetView>
  </sheetViews>
  <sheetFormatPr defaultColWidth="9.00390625" defaultRowHeight="12.75"/>
  <cols>
    <col min="1" max="1" width="47.875" style="3" customWidth="1"/>
    <col min="2" max="2" width="13.625" style="1" customWidth="1"/>
    <col min="3" max="3" width="19.25390625" style="1" customWidth="1"/>
    <col min="4" max="4" width="16.625" style="1" customWidth="1"/>
    <col min="5" max="5" width="11.7539062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4" t="s">
        <v>56</v>
      </c>
      <c r="B1" s="94"/>
      <c r="C1" s="94"/>
      <c r="D1" s="94"/>
      <c r="E1" s="94"/>
    </row>
    <row r="2" spans="1:5" ht="18" customHeight="1">
      <c r="A2" s="95" t="s">
        <v>62</v>
      </c>
      <c r="B2" s="95"/>
      <c r="C2" s="95"/>
      <c r="D2" s="95"/>
      <c r="E2" s="95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5" ht="12.75" customHeight="1">
      <c r="A5" s="79"/>
      <c r="B5" s="72" t="s">
        <v>52</v>
      </c>
      <c r="C5" s="96" t="s">
        <v>59</v>
      </c>
      <c r="D5" s="80" t="s">
        <v>1</v>
      </c>
      <c r="E5" s="80" t="s">
        <v>55</v>
      </c>
    </row>
    <row r="6" spans="1:5" ht="12.75">
      <c r="A6" s="81" t="s">
        <v>2</v>
      </c>
      <c r="B6" s="73" t="s">
        <v>60</v>
      </c>
      <c r="C6" s="97"/>
      <c r="D6" s="82" t="s">
        <v>3</v>
      </c>
      <c r="E6" s="82"/>
    </row>
    <row r="7" spans="1:5" ht="12.75">
      <c r="A7" s="83" t="s">
        <v>4</v>
      </c>
      <c r="B7" s="84"/>
      <c r="C7" s="98"/>
      <c r="D7" s="85"/>
      <c r="E7" s="85"/>
    </row>
    <row r="8" spans="1:5" ht="12.75">
      <c r="A8" s="49"/>
      <c r="B8" s="50"/>
      <c r="C8" s="50"/>
      <c r="D8" s="50"/>
      <c r="E8" s="50"/>
    </row>
    <row r="9" spans="1:5" ht="15">
      <c r="A9" s="51" t="s">
        <v>6</v>
      </c>
      <c r="B9" s="52">
        <f>+B10+B12+B15+B19+B21+B18</f>
        <v>61947.49999999999</v>
      </c>
      <c r="C9" s="52">
        <f>+C10+C12+C15+C18+C19+C21</f>
        <v>70068.4</v>
      </c>
      <c r="D9" s="52">
        <f>+C9/B9*100</f>
        <v>113.10932644578071</v>
      </c>
      <c r="E9" s="52">
        <f>+C9-B9</f>
        <v>8120.9000000000015</v>
      </c>
    </row>
    <row r="10" spans="1:5" ht="14.25">
      <c r="A10" s="54" t="s">
        <v>7</v>
      </c>
      <c r="B10" s="55">
        <f>(+B11)</f>
        <v>35615.7</v>
      </c>
      <c r="C10" s="55">
        <f>(+C11)</f>
        <v>37166</v>
      </c>
      <c r="D10" s="53">
        <f>+C10/B10*100</f>
        <v>104.35285562266081</v>
      </c>
      <c r="E10" s="53">
        <f>+C10-B10</f>
        <v>1550.300000000003</v>
      </c>
    </row>
    <row r="11" spans="1:5" ht="14.25">
      <c r="A11" s="54" t="s">
        <v>8</v>
      </c>
      <c r="B11" s="55">
        <v>35615.7</v>
      </c>
      <c r="C11" s="55">
        <v>37166</v>
      </c>
      <c r="D11" s="53">
        <f>+C11/B11*100</f>
        <v>104.35285562266081</v>
      </c>
      <c r="E11" s="53">
        <f>+C11-B11</f>
        <v>1550.300000000003</v>
      </c>
    </row>
    <row r="12" spans="1:5" s="6" customFormat="1" ht="15">
      <c r="A12" s="54" t="s">
        <v>9</v>
      </c>
      <c r="B12" s="55">
        <v>12924.7</v>
      </c>
      <c r="C12" s="55">
        <v>15258.6</v>
      </c>
      <c r="D12" s="53">
        <f>+C12/B12*100</f>
        <v>118.05767251851107</v>
      </c>
      <c r="E12" s="53">
        <f>+C12-B12</f>
        <v>2333.8999999999996</v>
      </c>
    </row>
    <row r="13" spans="1:5" ht="14.25">
      <c r="A13" s="54" t="s">
        <v>10</v>
      </c>
      <c r="B13" s="74"/>
      <c r="C13" s="74"/>
      <c r="D13" s="53"/>
      <c r="E13" s="53"/>
    </row>
    <row r="14" spans="1:5" ht="14.25">
      <c r="A14" s="54" t="s">
        <v>11</v>
      </c>
      <c r="B14" s="55">
        <v>12922.5</v>
      </c>
      <c r="C14" s="55">
        <v>15258.6</v>
      </c>
      <c r="D14" s="53">
        <f aca="true" t="shared" si="0" ref="D14:D19">+C14/B14*100</f>
        <v>118.0777713290772</v>
      </c>
      <c r="E14" s="53">
        <f aca="true" t="shared" si="1" ref="E14:E19">+C14-B14</f>
        <v>2336.1000000000004</v>
      </c>
    </row>
    <row r="15" spans="1:5" ht="14.25">
      <c r="A15" s="54" t="s">
        <v>40</v>
      </c>
      <c r="B15" s="55">
        <f>+B16+B17</f>
        <v>11433</v>
      </c>
      <c r="C15" s="55">
        <f>+C16+C17</f>
        <v>11942.9</v>
      </c>
      <c r="D15" s="53">
        <f t="shared" si="0"/>
        <v>104.45989678999388</v>
      </c>
      <c r="E15" s="53">
        <f t="shared" si="1"/>
        <v>509.89999999999964</v>
      </c>
    </row>
    <row r="16" spans="1:5" ht="14.25">
      <c r="A16" s="54" t="s">
        <v>41</v>
      </c>
      <c r="B16" s="55">
        <v>1309.8</v>
      </c>
      <c r="C16" s="55">
        <v>1327.6</v>
      </c>
      <c r="D16" s="53">
        <f t="shared" si="0"/>
        <v>101.35898610474881</v>
      </c>
      <c r="E16" s="53">
        <f t="shared" si="1"/>
        <v>17.799999999999955</v>
      </c>
    </row>
    <row r="17" spans="1:5" ht="14.25">
      <c r="A17" s="54" t="s">
        <v>46</v>
      </c>
      <c r="B17" s="55">
        <v>10123.2</v>
      </c>
      <c r="C17" s="55">
        <v>10615.3</v>
      </c>
      <c r="D17" s="53">
        <f t="shared" si="0"/>
        <v>104.8611111111111</v>
      </c>
      <c r="E17" s="53">
        <f t="shared" si="1"/>
        <v>492.09999999999854</v>
      </c>
    </row>
    <row r="18" spans="1:5" ht="25.5">
      <c r="A18" s="92" t="s">
        <v>57</v>
      </c>
      <c r="B18" s="55">
        <v>18.5</v>
      </c>
      <c r="C18" s="55"/>
      <c r="D18" s="53">
        <f t="shared" si="0"/>
        <v>0</v>
      </c>
      <c r="E18" s="53">
        <f t="shared" si="1"/>
        <v>-18.5</v>
      </c>
    </row>
    <row r="19" spans="1:5" ht="14.25">
      <c r="A19" s="54" t="s">
        <v>12</v>
      </c>
      <c r="B19" s="55">
        <v>1884.4</v>
      </c>
      <c r="C19" s="55">
        <v>5689.7</v>
      </c>
      <c r="D19" s="53">
        <f t="shared" si="0"/>
        <v>301.93695606028444</v>
      </c>
      <c r="E19" s="53">
        <f t="shared" si="1"/>
        <v>3805.2999999999997</v>
      </c>
    </row>
    <row r="20" spans="1:5" ht="14.25">
      <c r="A20" s="54" t="s">
        <v>13</v>
      </c>
      <c r="B20" s="75"/>
      <c r="C20" s="55"/>
      <c r="D20" s="53"/>
      <c r="E20" s="53"/>
    </row>
    <row r="21" spans="1:5" ht="25.5">
      <c r="A21" s="69" t="s">
        <v>14</v>
      </c>
      <c r="B21" s="75">
        <v>71.2</v>
      </c>
      <c r="C21" s="75">
        <v>11.2</v>
      </c>
      <c r="D21" s="53">
        <f>+C21/B21*100</f>
        <v>15.730337078651685</v>
      </c>
      <c r="E21" s="53">
        <f>+C21-B21</f>
        <v>-60</v>
      </c>
    </row>
    <row r="22" spans="1:5" ht="15">
      <c r="A22" s="51" t="s">
        <v>15</v>
      </c>
      <c r="B22" s="52">
        <f>(B24+B30+B34+B35+B33)</f>
        <v>13368.600000000002</v>
      </c>
      <c r="C22" s="52">
        <f>(C24+C30+C34+C35+C33)</f>
        <v>22583.8</v>
      </c>
      <c r="D22" s="52">
        <f>+C22/B22*100</f>
        <v>168.9316757177266</v>
      </c>
      <c r="E22" s="52">
        <f>+C22-B22</f>
        <v>9215.199999999997</v>
      </c>
    </row>
    <row r="23" spans="1:5" ht="14.25">
      <c r="A23" s="54" t="s">
        <v>42</v>
      </c>
      <c r="B23" s="75"/>
      <c r="C23" s="55"/>
      <c r="D23" s="53"/>
      <c r="E23" s="53"/>
    </row>
    <row r="24" spans="1:5" ht="14.25">
      <c r="A24" s="54" t="s">
        <v>43</v>
      </c>
      <c r="B24" s="55">
        <f>+B26+B27+B29</f>
        <v>6304.2</v>
      </c>
      <c r="C24" s="55">
        <f>+C26+C27+C29+C28</f>
        <v>8415.9</v>
      </c>
      <c r="D24" s="53">
        <f>+C24/B24*100</f>
        <v>133.49671647473113</v>
      </c>
      <c r="E24" s="53">
        <f>+C24-B24</f>
        <v>2111.7</v>
      </c>
    </row>
    <row r="25" spans="1:5" ht="38.25">
      <c r="A25" s="69" t="s">
        <v>47</v>
      </c>
      <c r="B25" s="55"/>
      <c r="C25" s="55"/>
      <c r="D25" s="53"/>
      <c r="E25" s="53"/>
    </row>
    <row r="26" spans="1:5" ht="14.25">
      <c r="A26" s="54" t="s">
        <v>49</v>
      </c>
      <c r="B26" s="75">
        <v>3252.9</v>
      </c>
      <c r="C26" s="55">
        <v>4720.3</v>
      </c>
      <c r="D26" s="53">
        <f>+C26/B26*100</f>
        <v>145.1105167696517</v>
      </c>
      <c r="E26" s="53">
        <f>+C26-B26</f>
        <v>1467.4</v>
      </c>
    </row>
    <row r="27" spans="1:5" ht="14.25">
      <c r="A27" s="54" t="s">
        <v>48</v>
      </c>
      <c r="B27" s="75">
        <v>2817</v>
      </c>
      <c r="C27" s="55">
        <v>3588.9</v>
      </c>
      <c r="D27" s="53">
        <f aca="true" t="shared" si="2" ref="D27:D45">+C27/B27*100</f>
        <v>127.40149094781682</v>
      </c>
      <c r="E27" s="53">
        <f aca="true" t="shared" si="3" ref="E27:E45">+C27-B27</f>
        <v>771.9000000000001</v>
      </c>
    </row>
    <row r="28" spans="1:5" ht="25.5">
      <c r="A28" s="86" t="s">
        <v>54</v>
      </c>
      <c r="C28" s="55">
        <v>1.3</v>
      </c>
      <c r="D28" s="53"/>
      <c r="E28" s="53">
        <f t="shared" si="3"/>
        <v>1.3</v>
      </c>
    </row>
    <row r="29" spans="1:5" ht="14.25">
      <c r="A29" s="54" t="s">
        <v>50</v>
      </c>
      <c r="B29" s="75">
        <v>234.3</v>
      </c>
      <c r="C29" s="55">
        <v>105.4</v>
      </c>
      <c r="D29" s="53">
        <f t="shared" si="2"/>
        <v>44.98506188647034</v>
      </c>
      <c r="E29" s="53">
        <f t="shared" si="3"/>
        <v>-128.9</v>
      </c>
    </row>
    <row r="30" spans="1:5" ht="25.5">
      <c r="A30" s="69" t="s">
        <v>16</v>
      </c>
      <c r="B30" s="55">
        <f>+B31</f>
        <v>1041.5</v>
      </c>
      <c r="C30" s="55">
        <f>+C31</f>
        <v>1154.9</v>
      </c>
      <c r="D30" s="53">
        <f t="shared" si="2"/>
        <v>110.88814210273645</v>
      </c>
      <c r="E30" s="53">
        <f t="shared" si="3"/>
        <v>113.40000000000009</v>
      </c>
    </row>
    <row r="31" spans="1:5" ht="14.25">
      <c r="A31" s="54" t="s">
        <v>17</v>
      </c>
      <c r="B31" s="75">
        <v>1041.5</v>
      </c>
      <c r="C31" s="55">
        <v>1154.9</v>
      </c>
      <c r="D31" s="53">
        <f t="shared" si="2"/>
        <v>110.88814210273645</v>
      </c>
      <c r="E31" s="53">
        <f t="shared" si="3"/>
        <v>113.40000000000009</v>
      </c>
    </row>
    <row r="32" spans="1:5" ht="14.25">
      <c r="A32" s="54" t="s">
        <v>18</v>
      </c>
      <c r="B32" s="75"/>
      <c r="C32" s="55"/>
      <c r="D32" s="53"/>
      <c r="E32" s="53"/>
    </row>
    <row r="33" spans="1:5" ht="14.25">
      <c r="A33" s="54" t="s">
        <v>19</v>
      </c>
      <c r="B33" s="75">
        <v>3381.3</v>
      </c>
      <c r="C33" s="55">
        <v>10788.8</v>
      </c>
      <c r="D33" s="53">
        <f t="shared" si="2"/>
        <v>319.07254606216543</v>
      </c>
      <c r="E33" s="53">
        <f t="shared" si="3"/>
        <v>7407.499999999999</v>
      </c>
    </row>
    <row r="34" spans="1:5" ht="14.25">
      <c r="A34" s="54" t="s">
        <v>20</v>
      </c>
      <c r="B34" s="75">
        <v>2587.4</v>
      </c>
      <c r="C34" s="55">
        <v>2219.2</v>
      </c>
      <c r="D34" s="53">
        <f t="shared" si="2"/>
        <v>85.76949833810002</v>
      </c>
      <c r="E34" s="53">
        <f t="shared" si="3"/>
        <v>-368.2000000000003</v>
      </c>
    </row>
    <row r="35" spans="1:5" ht="14.25">
      <c r="A35" s="54" t="s">
        <v>21</v>
      </c>
      <c r="B35" s="75">
        <v>54.2</v>
      </c>
      <c r="C35" s="55">
        <v>5</v>
      </c>
      <c r="D35" s="53"/>
      <c r="E35" s="53"/>
    </row>
    <row r="36" spans="1:5" ht="15">
      <c r="A36" s="56" t="s">
        <v>22</v>
      </c>
      <c r="C36" s="77"/>
      <c r="D36" s="53"/>
      <c r="E36" s="53"/>
    </row>
    <row r="37" spans="1:5" ht="15">
      <c r="A37" s="56" t="s">
        <v>23</v>
      </c>
      <c r="B37" s="52">
        <f>+B38+B39</f>
        <v>175414.3</v>
      </c>
      <c r="C37" s="52">
        <v>315264.3</v>
      </c>
      <c r="D37" s="52">
        <f t="shared" si="2"/>
        <v>179.72554119019944</v>
      </c>
      <c r="E37" s="52">
        <f t="shared" si="3"/>
        <v>139850</v>
      </c>
    </row>
    <row r="38" spans="1:5" ht="14.25">
      <c r="A38" s="57" t="s">
        <v>24</v>
      </c>
      <c r="B38" s="75">
        <v>61987.9</v>
      </c>
      <c r="C38" s="55">
        <v>63543.7</v>
      </c>
      <c r="D38" s="53">
        <f t="shared" si="2"/>
        <v>102.50984466323266</v>
      </c>
      <c r="E38" s="53">
        <f t="shared" si="3"/>
        <v>1555.7999999999956</v>
      </c>
    </row>
    <row r="39" spans="1:5" ht="14.25">
      <c r="A39" s="57" t="s">
        <v>51</v>
      </c>
      <c r="B39" s="75">
        <v>113426.4</v>
      </c>
      <c r="C39" s="55">
        <f>+C37-C38</f>
        <v>251720.59999999998</v>
      </c>
      <c r="D39" s="53">
        <f t="shared" si="2"/>
        <v>221.92417285570204</v>
      </c>
      <c r="E39" s="53">
        <f t="shared" si="3"/>
        <v>138294.19999999998</v>
      </c>
    </row>
    <row r="40" spans="1:5" ht="15">
      <c r="A40" s="58" t="s">
        <v>25</v>
      </c>
      <c r="B40" s="75"/>
      <c r="C40" s="55"/>
      <c r="D40" s="53"/>
      <c r="E40" s="53"/>
    </row>
    <row r="41" spans="1:5" ht="15">
      <c r="A41" s="58" t="s">
        <v>26</v>
      </c>
      <c r="B41" s="76">
        <v>18223.2</v>
      </c>
      <c r="C41" s="52">
        <v>22700.8</v>
      </c>
      <c r="D41" s="52">
        <f t="shared" si="2"/>
        <v>124.57087668466569</v>
      </c>
      <c r="E41" s="52">
        <f t="shared" si="3"/>
        <v>4477.5999999999985</v>
      </c>
    </row>
    <row r="42" spans="1:5" ht="14.25">
      <c r="A42" s="59"/>
      <c r="B42" s="75"/>
      <c r="C42" s="55"/>
      <c r="D42" s="53"/>
      <c r="E42" s="53"/>
    </row>
    <row r="43" spans="1:5" ht="15">
      <c r="A43" s="58" t="s">
        <v>27</v>
      </c>
      <c r="B43" s="76">
        <f>(B9+B37+B41+B22)</f>
        <v>268953.6</v>
      </c>
      <c r="C43" s="52">
        <f>+C9+C22+C37+C41</f>
        <v>430617.3</v>
      </c>
      <c r="D43" s="52">
        <f t="shared" si="2"/>
        <v>160.10839787978298</v>
      </c>
      <c r="E43" s="52">
        <f t="shared" si="3"/>
        <v>161663.7</v>
      </c>
    </row>
    <row r="44" spans="1:5" ht="14.25">
      <c r="A44" s="57" t="s">
        <v>28</v>
      </c>
      <c r="B44" s="55">
        <f>B41+B9+B22</f>
        <v>93539.3</v>
      </c>
      <c r="C44" s="55">
        <f>C41+C9+C22</f>
        <v>115353</v>
      </c>
      <c r="D44" s="53">
        <f t="shared" si="2"/>
        <v>123.32035839481372</v>
      </c>
      <c r="E44" s="53">
        <f t="shared" si="3"/>
        <v>21813.699999999997</v>
      </c>
    </row>
    <row r="45" spans="1:5" ht="14.25">
      <c r="A45" s="57" t="s">
        <v>44</v>
      </c>
      <c r="B45" s="77">
        <f>+B44-B41</f>
        <v>75316.1</v>
      </c>
      <c r="C45" s="77">
        <f>+C44-C41</f>
        <v>92652.2</v>
      </c>
      <c r="D45" s="53">
        <f t="shared" si="2"/>
        <v>123.01778769745113</v>
      </c>
      <c r="E45" s="53">
        <f t="shared" si="3"/>
        <v>17336.09999999999</v>
      </c>
    </row>
    <row r="46" spans="1:5" ht="14.25" customHeight="1">
      <c r="A46" s="47"/>
      <c r="B46" s="47"/>
      <c r="C46" s="47"/>
      <c r="D46" s="53"/>
      <c r="E46" s="53"/>
    </row>
    <row r="47" spans="1:5" ht="12.75" customHeight="1">
      <c r="A47" s="90"/>
      <c r="B47" s="96" t="s">
        <v>61</v>
      </c>
      <c r="C47" s="96" t="s">
        <v>58</v>
      </c>
      <c r="D47" s="80" t="s">
        <v>1</v>
      </c>
      <c r="E47" s="80" t="s">
        <v>1</v>
      </c>
    </row>
    <row r="48" spans="1:5" ht="12.75" customHeight="1">
      <c r="A48" s="73" t="s">
        <v>2</v>
      </c>
      <c r="B48" s="97"/>
      <c r="C48" s="97"/>
      <c r="D48" s="82" t="s">
        <v>3</v>
      </c>
      <c r="E48" s="82" t="s">
        <v>3</v>
      </c>
    </row>
    <row r="49" spans="1:5" ht="12.75" customHeight="1">
      <c r="A49" s="91" t="s">
        <v>4</v>
      </c>
      <c r="B49" s="98"/>
      <c r="C49" s="98"/>
      <c r="D49" s="85" t="s">
        <v>5</v>
      </c>
      <c r="E49" s="85" t="s">
        <v>5</v>
      </c>
    </row>
    <row r="50" spans="1:5" ht="15.75">
      <c r="A50" s="60" t="s">
        <v>29</v>
      </c>
      <c r="B50" s="93"/>
      <c r="C50" s="54"/>
      <c r="D50" s="53"/>
      <c r="E50" s="54"/>
    </row>
    <row r="51" spans="1:5" ht="14.25">
      <c r="A51" s="70" t="s">
        <v>30</v>
      </c>
      <c r="B51" s="61">
        <v>19437.7</v>
      </c>
      <c r="C51" s="61">
        <v>27166</v>
      </c>
      <c r="D51" s="53">
        <f>+C51/B51*100</f>
        <v>139.75933366602015</v>
      </c>
      <c r="E51" s="53">
        <f>+C51-B51</f>
        <v>7728.299999999999</v>
      </c>
    </row>
    <row r="52" spans="1:5" ht="15.75" customHeight="1">
      <c r="A52" s="70" t="s">
        <v>31</v>
      </c>
      <c r="B52" s="62">
        <v>879.5</v>
      </c>
      <c r="C52" s="62">
        <v>561.1</v>
      </c>
      <c r="D52" s="53">
        <f aca="true" t="shared" si="4" ref="D52:D59">+C52/B52*100</f>
        <v>63.79761227970439</v>
      </c>
      <c r="E52" s="53">
        <f aca="true" t="shared" si="5" ref="E52:E59">+C52-B52</f>
        <v>-318.4</v>
      </c>
    </row>
    <row r="53" spans="1:5" ht="14.25">
      <c r="A53" s="70" t="s">
        <v>32</v>
      </c>
      <c r="B53" s="62">
        <v>392.3</v>
      </c>
      <c r="C53" s="62">
        <v>5944.1</v>
      </c>
      <c r="D53" s="53">
        <f t="shared" si="4"/>
        <v>1515.1924547540148</v>
      </c>
      <c r="E53" s="53">
        <f t="shared" si="5"/>
        <v>5551.8</v>
      </c>
    </row>
    <row r="54" spans="1:5" ht="14.25">
      <c r="A54" s="70" t="s">
        <v>33</v>
      </c>
      <c r="B54" s="62">
        <v>71393.8</v>
      </c>
      <c r="C54" s="62">
        <v>124120.9</v>
      </c>
      <c r="D54" s="53">
        <f t="shared" si="4"/>
        <v>173.85389207466193</v>
      </c>
      <c r="E54" s="53">
        <f t="shared" si="5"/>
        <v>52727.09999999999</v>
      </c>
    </row>
    <row r="55" spans="1:5" ht="14.25">
      <c r="A55" s="70" t="s">
        <v>45</v>
      </c>
      <c r="B55" s="62">
        <v>460</v>
      </c>
      <c r="C55" s="62">
        <v>255.3</v>
      </c>
      <c r="D55" s="53">
        <f t="shared" si="4"/>
        <v>55.50000000000001</v>
      </c>
      <c r="E55" s="53">
        <f t="shared" si="5"/>
        <v>-204.7</v>
      </c>
    </row>
    <row r="56" spans="1:5" ht="14.25">
      <c r="A56" s="70" t="s">
        <v>34</v>
      </c>
      <c r="B56" s="62">
        <v>98938.9</v>
      </c>
      <c r="C56" s="62">
        <v>95659.9</v>
      </c>
      <c r="D56" s="53">
        <f t="shared" si="4"/>
        <v>96.68583337797368</v>
      </c>
      <c r="E56" s="53">
        <f t="shared" si="5"/>
        <v>-3279</v>
      </c>
    </row>
    <row r="57" spans="1:5" ht="25.5">
      <c r="A57" s="70" t="s">
        <v>35</v>
      </c>
      <c r="B57" s="89">
        <v>9430</v>
      </c>
      <c r="C57" s="89">
        <v>6166.8</v>
      </c>
      <c r="D57" s="53">
        <f t="shared" si="4"/>
        <v>65.39554612937434</v>
      </c>
      <c r="E57" s="53">
        <f t="shared" si="5"/>
        <v>-3263.2</v>
      </c>
    </row>
    <row r="58" spans="1:5" ht="14.25">
      <c r="A58" s="70" t="s">
        <v>36</v>
      </c>
      <c r="B58" s="62">
        <v>47880.2</v>
      </c>
      <c r="C58" s="62">
        <v>34006.4</v>
      </c>
      <c r="D58" s="53">
        <f t="shared" si="4"/>
        <v>71.02393056002273</v>
      </c>
      <c r="E58" s="53">
        <f t="shared" si="5"/>
        <v>-13873.799999999996</v>
      </c>
    </row>
    <row r="59" spans="1:5" ht="14.25">
      <c r="A59" s="70" t="s">
        <v>37</v>
      </c>
      <c r="B59" s="62">
        <v>13049.8</v>
      </c>
      <c r="C59" s="62">
        <v>7223.6</v>
      </c>
      <c r="D59" s="53">
        <f t="shared" si="4"/>
        <v>55.35410504375547</v>
      </c>
      <c r="E59" s="53">
        <f t="shared" si="5"/>
        <v>-5826.199999999999</v>
      </c>
    </row>
    <row r="60" spans="1:5" ht="14.25">
      <c r="A60" s="70" t="s">
        <v>53</v>
      </c>
      <c r="B60" s="62"/>
      <c r="C60" s="62">
        <v>14525.6</v>
      </c>
      <c r="D60" s="53"/>
      <c r="E60" s="53">
        <f>+C60-B60</f>
        <v>14525.6</v>
      </c>
    </row>
    <row r="61" spans="1:5" ht="15">
      <c r="A61" s="63" t="s">
        <v>38</v>
      </c>
      <c r="B61" s="64">
        <f>SUM(B51:B60)</f>
        <v>261862.2</v>
      </c>
      <c r="C61" s="64">
        <f>SUM(C51:C60)</f>
        <v>315629.6999999999</v>
      </c>
      <c r="D61" s="52">
        <f>+C61/B61*100</f>
        <v>120.5327458487708</v>
      </c>
      <c r="E61" s="52">
        <f>+C61-B61</f>
        <v>53767.49999999988</v>
      </c>
    </row>
    <row r="62" spans="1:5" ht="14.25">
      <c r="A62" s="71"/>
      <c r="B62" s="78"/>
      <c r="C62" s="78"/>
      <c r="D62" s="53"/>
      <c r="E62" s="53"/>
    </row>
    <row r="63" spans="1:5" ht="15">
      <c r="A63" s="88" t="s">
        <v>39</v>
      </c>
      <c r="B63" s="87">
        <f>+B43-B61</f>
        <v>7091.399999999965</v>
      </c>
      <c r="C63" s="87">
        <f>+C43-C61</f>
        <v>114987.6000000001</v>
      </c>
      <c r="D63" s="52"/>
      <c r="E63" s="52">
        <f>+C63-B63</f>
        <v>107896.20000000013</v>
      </c>
    </row>
    <row r="64" spans="1:5" ht="12.75">
      <c r="A64" s="65"/>
      <c r="C64" s="66"/>
      <c r="D64" s="66"/>
      <c r="E64" s="66"/>
    </row>
    <row r="65" spans="1:5" ht="12.75">
      <c r="A65" s="67"/>
      <c r="B65" s="66"/>
      <c r="C65" s="67"/>
      <c r="D65" s="67"/>
      <c r="E65" s="68"/>
    </row>
    <row r="66" spans="1:5" ht="12.75">
      <c r="A66" s="47"/>
      <c r="B66" s="47"/>
      <c r="C66" s="47"/>
      <c r="D66" s="47"/>
      <c r="E66" s="68"/>
    </row>
    <row r="67" spans="1:5" ht="12.75">
      <c r="A67" s="47"/>
      <c r="B67" s="47"/>
      <c r="C67" s="47"/>
      <c r="D67" s="47"/>
      <c r="E67" s="68"/>
    </row>
    <row r="68" spans="1:5" ht="12.75">
      <c r="A68" s="67"/>
      <c r="B68" s="67"/>
      <c r="C68" s="67"/>
      <c r="D68" s="67"/>
      <c r="E68" s="68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sheetProtection/>
  <mergeCells count="5">
    <mergeCell ref="A1:E1"/>
    <mergeCell ref="A2:E2"/>
    <mergeCell ref="C5:C7"/>
    <mergeCell ref="C47:C49"/>
    <mergeCell ref="B47:B49"/>
  </mergeCells>
  <printOptions/>
  <pageMargins left="1.55" right="0.2" top="0.29" bottom="0.21" header="0.24" footer="0.16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9"/>
      <c r="B4" s="99"/>
      <c r="C4" s="99"/>
      <c r="D4" s="99"/>
      <c r="E4" s="99"/>
      <c r="F4" s="99"/>
      <c r="G4" s="99"/>
    </row>
    <row r="5" spans="1:9" ht="15">
      <c r="A5" s="100"/>
      <c r="B5" s="100"/>
      <c r="C5" s="100"/>
      <c r="D5" s="100"/>
      <c r="E5" s="100"/>
      <c r="F5" s="100"/>
      <c r="G5" s="100"/>
      <c r="I5" s="5"/>
    </row>
    <row r="6" spans="4:6" ht="15">
      <c r="D6" s="100"/>
      <c r="E6" s="100"/>
      <c r="F6" s="100"/>
    </row>
    <row r="8" spans="1:7" ht="33.75" customHeight="1">
      <c r="A8" s="101"/>
      <c r="B8" s="101"/>
      <c r="C8" s="101"/>
      <c r="D8" s="101"/>
      <c r="E8" s="101"/>
      <c r="F8" s="101"/>
      <c r="G8" s="101"/>
    </row>
    <row r="9" spans="1:7" ht="45.75" customHeight="1">
      <c r="A9" s="101"/>
      <c r="B9" s="101"/>
      <c r="C9" s="101"/>
      <c r="D9" s="101"/>
      <c r="E9" s="10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3"/>
      <c r="B55" s="103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2"/>
      <c r="B64" s="102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2010-10-19T04:41:55Z</cp:lastPrinted>
  <dcterms:created xsi:type="dcterms:W3CDTF">2002-08-21T11:19:18Z</dcterms:created>
  <dcterms:modified xsi:type="dcterms:W3CDTF">2010-10-19T04:43:55Z</dcterms:modified>
  <cp:category/>
  <cp:version/>
  <cp:contentType/>
  <cp:contentStatus/>
</cp:coreProperties>
</file>