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<sst xmlns="http://schemas.openxmlformats.org/spreadsheetml/2006/main" count="73" uniqueCount="62">
  <si>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</si>
  <si>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</si>
  <si>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</si>
  <si>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</si>
  <si>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</si>
  <si>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</si>
  <si>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</si>
  <si>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</si>
  <si>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</si>
  <si>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</si>
  <si>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</si>
  <si>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</si>
  <si>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</si>
  <si>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</si>
  <si>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</si>
  <si>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</si>
  <si>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</si>
  <si>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</si>
  <si>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</si>
  <si>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</si>
  <si>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</si>
  <si>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</si>
  <si>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</si>
  <si>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</si>
  <si>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</si>
  <si>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</si>
  <si>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</si>
  <si>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</si>
  <si>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</si>
  <si>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</si>
  <si>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</si>
  <si>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</si>
  <si>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</si>
  <si>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</si>
  <si>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</si>
  <si>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</si>
  <si>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</si>
  <si>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</si>
  <si>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</si>
  <si>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</si>
  <si>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Начальник финансового отдела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</si>
  <si>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</si>
  <si>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</si>
  <si>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</si>
  <si>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</si>
  <si>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</si>
  <si>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</si>
  <si>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администрации города Шумерля</t>
  </si>
  <si>
    <t>В. В. Новичкова</t>
  </si>
  <si>
    <t xml:space="preserve">           АНАЛИЗ СРАВНЕНИЯ ИСПОЛНЕНИЯ БЮДЖЕТА ГОРОДА ШУМЕРЛЯ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</si>
  <si>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</si>
  <si>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</si>
  <si>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</si>
  <si>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</si>
  <si>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</si>
  <si>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</si>
  <si>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</si>
  <si>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ЗА ЯНВАРЬ 2010Г. В СРАВНЕНИИ С СООТВЕТСТВУЮЩИМ ПЕРИОДОМ ПРОШЛОГО ГОДА</t>
  </si>
  <si>
    <t>за январь</t>
  </si>
  <si>
    <t>2009г.</t>
  </si>
  <si>
    <t>2010г.</t>
  </si>
  <si>
    <t>Межбюджетные трансферты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</si>
</sst>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</numFmts>
  <fonts count="24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/>
    </xf>
    <xf numFmtId="0" fontId="17" fillId="0" borderId="2" xfId="0" applyFont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 horizontal="left"/>
      <protection/>
    </xf>
    <xf numFmtId="0" fontId="17" fillId="0" borderId="4" xfId="0" applyFont="1" applyBorder="1" applyAlignment="1" applyProtection="1">
      <alignment horizontal="left"/>
      <protection/>
    </xf>
    <xf numFmtId="0" fontId="17" fillId="0" borderId="5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170" fontId="18" fillId="2" borderId="0" xfId="0" applyNumberFormat="1" applyFont="1" applyFill="1" applyBorder="1" applyAlignment="1">
      <alignment horizontal="right" vertical="top" shrinkToFit="1"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169" fontId="17" fillId="0" borderId="0" xfId="0" applyNumberFormat="1" applyFont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7" fillId="0" borderId="6" xfId="0" applyFont="1" applyBorder="1" applyAlignment="1" applyProtection="1">
      <alignment horizontal="left"/>
      <protection/>
    </xf>
    <xf numFmtId="0" fontId="17" fillId="0" borderId="7" xfId="0" applyFont="1" applyBorder="1" applyAlignment="1" applyProtection="1">
      <alignment horizontal="left"/>
      <protection/>
    </xf>
    <xf numFmtId="0" fontId="17" fillId="0" borderId="7" xfId="0" applyFont="1" applyBorder="1" applyAlignment="1">
      <alignment/>
    </xf>
    <xf numFmtId="0" fontId="17" fillId="0" borderId="8" xfId="0" applyFont="1" applyBorder="1" applyAlignment="1" applyProtection="1">
      <alignment horizontal="left"/>
      <protection/>
    </xf>
    <xf numFmtId="169" fontId="20" fillId="0" borderId="0" xfId="0" applyNumberFormat="1" applyFont="1" applyAlignment="1" applyProtection="1">
      <alignment horizontal="right"/>
      <protection/>
    </xf>
    <xf numFmtId="171" fontId="20" fillId="2" borderId="0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17" fillId="0" borderId="3" xfId="0" applyFont="1" applyBorder="1" applyAlignment="1" applyProtection="1">
      <alignment horizontal="left" wrapText="1"/>
      <protection/>
    </xf>
    <xf numFmtId="0" fontId="17" fillId="0" borderId="4" xfId="0" applyFont="1" applyBorder="1" applyAlignment="1" applyProtection="1">
      <alignment horizontal="left" wrapText="1"/>
      <protection/>
    </xf>
    <xf numFmtId="0" fontId="21" fillId="0" borderId="0" xfId="0" applyFont="1" applyBorder="1" applyAlignment="1">
      <alignment horizontal="center" wrapText="1"/>
    </xf>
    <xf numFmtId="0" fontId="18" fillId="2" borderId="0" xfId="0" applyFont="1" applyFill="1" applyAlignment="1">
      <alignment wrapText="1"/>
    </xf>
    <xf numFmtId="0" fontId="20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169" fontId="22" fillId="2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0" fontId="17" fillId="0" borderId="9" xfId="0" applyFont="1" applyBorder="1" applyAlignment="1" applyProtection="1">
      <alignment horizontal="left"/>
      <protection/>
    </xf>
    <xf numFmtId="170" fontId="17" fillId="2" borderId="0" xfId="0" applyNumberFormat="1" applyFont="1" applyFill="1" applyBorder="1" applyAlignment="1">
      <alignment/>
    </xf>
    <xf numFmtId="169" fontId="23" fillId="2" borderId="0" xfId="0" applyNumberFormat="1" applyFont="1" applyFill="1" applyAlignment="1" applyProtection="1">
      <alignment horizontal="right"/>
      <protection/>
    </xf>
    <xf numFmtId="0" fontId="17" fillId="0" borderId="10" xfId="0" applyFont="1" applyBorder="1" applyAlignment="1" applyProtection="1">
      <alignment horizontal="left"/>
      <protection/>
    </xf>
    <xf numFmtId="0" fontId="17" fillId="0" borderId="9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view="pageBreakPreview" zoomScaleSheetLayoutView="100" workbookViewId="0" topLeftCell="A55">
      <selection activeCell="B47" sqref="B47:C48"/>
    </sheetView>
  </sheetViews>
  <sheetFormatPr defaultColWidth="9.00390625" defaultRowHeight="12.75"/>
  <cols>
    <col min="1" max="1" width="50.375" style="3" customWidth="1"/>
    <col min="2" max="2" width="13.625" style="1" customWidth="1"/>
    <col min="3" max="3" width="15.125" style="1" customWidth="1"/>
    <col min="4" max="4" width="13.12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77" t="s">
        <v>49</v>
      </c>
      <c r="B1" s="77"/>
      <c r="C1" s="77"/>
      <c r="D1" s="77"/>
    </row>
    <row r="2" spans="1:4" ht="12.75">
      <c r="A2" s="77" t="s">
        <v>57</v>
      </c>
      <c r="B2" s="77"/>
      <c r="C2" s="77"/>
      <c r="D2" s="77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4" ht="12.75">
      <c r="A5" s="49"/>
      <c r="B5" s="71" t="s">
        <v>56</v>
      </c>
      <c r="C5" s="71" t="s">
        <v>56</v>
      </c>
      <c r="D5" s="50" t="s">
        <v>2</v>
      </c>
    </row>
    <row r="6" spans="1:4" ht="12.75" customHeight="1">
      <c r="A6" s="51" t="s">
        <v>3</v>
      </c>
      <c r="B6" s="72" t="s">
        <v>58</v>
      </c>
      <c r="C6" s="72" t="s">
        <v>58</v>
      </c>
      <c r="D6" s="105" t="s">
        <v>4</v>
      </c>
    </row>
    <row r="7" spans="1:4" ht="12.75">
      <c r="A7" s="51" t="s">
        <v>5</v>
      </c>
      <c r="B7" s="73" t="s">
        <v>59</v>
      </c>
      <c r="C7" s="73" t="s">
        <v>60</v>
      </c>
      <c r="D7" s="105"/>
    </row>
    <row r="8" spans="1:4" ht="12.75">
      <c r="A8" s="52"/>
      <c r="B8" s="53"/>
      <c r="C8" s="74"/>
      <c r="D8" s="106"/>
    </row>
    <row r="9" spans="1:4" ht="12.75">
      <c r="A9" s="54"/>
      <c r="B9" s="55"/>
      <c r="C9" s="55"/>
      <c r="D9" s="55"/>
    </row>
    <row r="10" spans="1:4" ht="15">
      <c r="A10" s="85" t="s">
        <v>6</v>
      </c>
      <c r="B10" s="56">
        <f>+B11+B13+B16+B19+B21</f>
        <v>8673.400000000001</v>
      </c>
      <c r="C10" s="56">
        <f>+C11+C13+C16+C19+C21</f>
        <v>7662.199999999999</v>
      </c>
      <c r="D10" s="56">
        <f>(C10/B10)*100</f>
        <v>88.34136555445382</v>
      </c>
    </row>
    <row r="11" spans="1:4" ht="14.25">
      <c r="A11" s="66" t="s">
        <v>7</v>
      </c>
      <c r="B11" s="59">
        <f>(+B12)</f>
        <v>4509.1</v>
      </c>
      <c r="C11" s="59">
        <f>(+C12)</f>
        <v>2649.7</v>
      </c>
      <c r="D11" s="57">
        <f>(C11/B11)*100</f>
        <v>58.76338958994033</v>
      </c>
    </row>
    <row r="12" spans="1:4" ht="14.25">
      <c r="A12" s="66" t="s">
        <v>8</v>
      </c>
      <c r="B12" s="59">
        <v>4509.1</v>
      </c>
      <c r="C12" s="59">
        <v>2649.7</v>
      </c>
      <c r="D12" s="57">
        <f aca="true" t="shared" si="0" ref="D12:D63">(C12/B12)*100</f>
        <v>58.76338958994033</v>
      </c>
    </row>
    <row r="13" spans="1:4" s="6" customFormat="1" ht="15">
      <c r="A13" s="66" t="s">
        <v>9</v>
      </c>
      <c r="B13" s="59">
        <v>3123.4</v>
      </c>
      <c r="C13" s="59">
        <f>+C15</f>
        <v>3813.6</v>
      </c>
      <c r="D13" s="57">
        <f t="shared" si="0"/>
        <v>122.09771402958313</v>
      </c>
    </row>
    <row r="14" spans="1:4" ht="14.25">
      <c r="A14" s="66" t="s">
        <v>10</v>
      </c>
      <c r="B14" s="99"/>
      <c r="C14" s="99"/>
      <c r="D14" s="57"/>
    </row>
    <row r="15" spans="1:4" ht="14.25">
      <c r="A15" s="66" t="s">
        <v>11</v>
      </c>
      <c r="B15" s="59">
        <v>3123.4</v>
      </c>
      <c r="C15" s="59">
        <v>3813.6</v>
      </c>
      <c r="D15" s="57">
        <f t="shared" si="0"/>
        <v>122.09771402958313</v>
      </c>
    </row>
    <row r="16" spans="1:4" ht="14.25">
      <c r="A16" s="66" t="s">
        <v>41</v>
      </c>
      <c r="B16" s="59">
        <f>+B17+B18</f>
        <v>926.1</v>
      </c>
      <c r="C16" s="59">
        <f>+C17+C18</f>
        <v>1064</v>
      </c>
      <c r="D16" s="57">
        <f t="shared" si="0"/>
        <v>114.89040060468632</v>
      </c>
    </row>
    <row r="17" spans="1:4" ht="14.25">
      <c r="A17" s="66" t="s">
        <v>42</v>
      </c>
      <c r="B17" s="59">
        <v>43.5</v>
      </c>
      <c r="C17" s="59">
        <v>21.9</v>
      </c>
      <c r="D17" s="57">
        <f t="shared" si="0"/>
        <v>50.3448275862069</v>
      </c>
    </row>
    <row r="18" spans="1:4" ht="14.25">
      <c r="A18" s="66" t="s">
        <v>50</v>
      </c>
      <c r="B18" s="59">
        <v>882.6</v>
      </c>
      <c r="C18" s="59">
        <v>1042.1</v>
      </c>
      <c r="D18" s="57">
        <f t="shared" si="0"/>
        <v>118.07160661681395</v>
      </c>
    </row>
    <row r="19" spans="1:4" ht="14.25">
      <c r="A19" s="66" t="s">
        <v>12</v>
      </c>
      <c r="B19" s="59">
        <v>112.1</v>
      </c>
      <c r="C19" s="59">
        <v>135.2</v>
      </c>
      <c r="D19" s="57">
        <f t="shared" si="0"/>
        <v>120.60660124888491</v>
      </c>
    </row>
    <row r="20" spans="1:4" ht="25.5">
      <c r="A20" s="66" t="s">
        <v>13</v>
      </c>
      <c r="B20" s="100"/>
      <c r="C20" s="59"/>
      <c r="D20" s="57"/>
    </row>
    <row r="21" spans="1:4" ht="25.5">
      <c r="A21" s="66" t="s">
        <v>14</v>
      </c>
      <c r="B21" s="100">
        <v>2.7</v>
      </c>
      <c r="C21" s="100">
        <v>-0.3</v>
      </c>
      <c r="D21" s="57"/>
    </row>
    <row r="22" spans="1:4" ht="15">
      <c r="A22" s="85" t="s">
        <v>15</v>
      </c>
      <c r="B22" s="56">
        <f>(B24+B29+B33+B34+B32)</f>
        <v>930.6</v>
      </c>
      <c r="C22" s="56">
        <f>(C24+C29+C33+C34+C32)</f>
        <v>1549.7</v>
      </c>
      <c r="D22" s="56">
        <f t="shared" si="0"/>
        <v>166.52697184612077</v>
      </c>
    </row>
    <row r="23" spans="1:4" ht="25.5">
      <c r="A23" s="66" t="s">
        <v>43</v>
      </c>
      <c r="B23" s="100"/>
      <c r="C23" s="59"/>
      <c r="D23" s="57"/>
    </row>
    <row r="24" spans="1:4" ht="14.25">
      <c r="A24" s="66" t="s">
        <v>44</v>
      </c>
      <c r="B24" s="59">
        <f>+B25+B26+B27</f>
        <v>514.3</v>
      </c>
      <c r="C24" s="59">
        <f>+C26+C27+C28</f>
        <v>332.3</v>
      </c>
      <c r="D24" s="57">
        <f t="shared" si="0"/>
        <v>64.612094108497</v>
      </c>
    </row>
    <row r="25" spans="1:4" ht="38.25">
      <c r="A25" s="66" t="s">
        <v>51</v>
      </c>
      <c r="B25" s="59"/>
      <c r="C25" s="59"/>
      <c r="D25" s="57"/>
    </row>
    <row r="26" spans="1:4" ht="25.5">
      <c r="A26" s="66" t="s">
        <v>53</v>
      </c>
      <c r="B26" s="100">
        <v>182.5</v>
      </c>
      <c r="C26" s="59">
        <v>155.3</v>
      </c>
      <c r="D26" s="57">
        <f t="shared" si="0"/>
        <v>85.0958904109589</v>
      </c>
    </row>
    <row r="27" spans="1:4" ht="14.25">
      <c r="A27" s="66" t="s">
        <v>52</v>
      </c>
      <c r="B27" s="100">
        <v>331.8</v>
      </c>
      <c r="C27" s="59">
        <v>177</v>
      </c>
      <c r="D27" s="57">
        <f t="shared" si="0"/>
        <v>53.34538878842676</v>
      </c>
    </row>
    <row r="28" spans="1:4" ht="14.25">
      <c r="A28" s="66" t="s">
        <v>54</v>
      </c>
      <c r="B28" s="59"/>
      <c r="C28" s="59"/>
      <c r="D28" s="57"/>
    </row>
    <row r="29" spans="1:4" ht="25.5">
      <c r="A29" s="66" t="s">
        <v>16</v>
      </c>
      <c r="B29" s="59">
        <f>+B30</f>
        <v>245.1</v>
      </c>
      <c r="C29" s="59">
        <f>+C30</f>
        <v>258.3</v>
      </c>
      <c r="D29" s="57">
        <f t="shared" si="0"/>
        <v>105.38555691554467</v>
      </c>
    </row>
    <row r="30" spans="1:4" ht="14.25">
      <c r="A30" s="66" t="s">
        <v>17</v>
      </c>
      <c r="B30" s="100">
        <v>245.1</v>
      </c>
      <c r="C30" s="59">
        <v>258.3</v>
      </c>
      <c r="D30" s="57">
        <f t="shared" si="0"/>
        <v>105.38555691554467</v>
      </c>
    </row>
    <row r="31" spans="1:4" ht="14.25">
      <c r="A31" s="66" t="s">
        <v>18</v>
      </c>
      <c r="B31" s="100"/>
      <c r="C31" s="59"/>
      <c r="D31" s="57"/>
    </row>
    <row r="32" spans="1:4" ht="14.25">
      <c r="A32" s="66" t="s">
        <v>19</v>
      </c>
      <c r="B32" s="100">
        <v>7.7</v>
      </c>
      <c r="C32" s="59">
        <v>711.9</v>
      </c>
      <c r="D32" s="57">
        <f t="shared" si="0"/>
        <v>9245.454545454546</v>
      </c>
    </row>
    <row r="33" spans="1:4" ht="14.25">
      <c r="A33" s="66" t="s">
        <v>20</v>
      </c>
      <c r="B33" s="100">
        <v>149.1</v>
      </c>
      <c r="C33" s="59">
        <v>153.8</v>
      </c>
      <c r="D33" s="57">
        <f t="shared" si="0"/>
        <v>103.15224681421866</v>
      </c>
    </row>
    <row r="34" spans="1:4" ht="14.25">
      <c r="A34" s="66" t="s">
        <v>21</v>
      </c>
      <c r="B34" s="100">
        <v>14.4</v>
      </c>
      <c r="C34" s="59">
        <v>93.4</v>
      </c>
      <c r="D34" s="57">
        <f t="shared" si="0"/>
        <v>648.6111111111112</v>
      </c>
    </row>
    <row r="35" spans="1:4" ht="15">
      <c r="A35" s="86" t="s">
        <v>22</v>
      </c>
      <c r="B35" s="100"/>
      <c r="C35" s="101"/>
      <c r="D35" s="57"/>
    </row>
    <row r="36" spans="1:4" ht="15">
      <c r="A36" s="86" t="s">
        <v>23</v>
      </c>
      <c r="B36" s="56">
        <f>+B37+B38+B39</f>
        <v>18203.9</v>
      </c>
      <c r="C36" s="56">
        <f>+C37+C38</f>
        <v>6298.9</v>
      </c>
      <c r="D36" s="56">
        <f t="shared" si="0"/>
        <v>34.60192596092046</v>
      </c>
    </row>
    <row r="37" spans="1:4" ht="14.25">
      <c r="A37" s="87" t="s">
        <v>24</v>
      </c>
      <c r="B37" s="100">
        <v>13676.6</v>
      </c>
      <c r="C37" s="59">
        <v>3984.4</v>
      </c>
      <c r="D37" s="57">
        <f t="shared" si="0"/>
        <v>29.13297164499949</v>
      </c>
    </row>
    <row r="38" spans="1:4" ht="14.25">
      <c r="A38" s="87" t="s">
        <v>55</v>
      </c>
      <c r="B38" s="68">
        <v>4527.3</v>
      </c>
      <c r="C38" s="59">
        <v>2314.5</v>
      </c>
      <c r="D38" s="57">
        <f t="shared" si="0"/>
        <v>51.12318600490359</v>
      </c>
    </row>
    <row r="39" spans="1:4" ht="30">
      <c r="A39" s="88" t="s">
        <v>25</v>
      </c>
      <c r="B39" s="68"/>
      <c r="C39" s="59"/>
      <c r="D39" s="57"/>
    </row>
    <row r="40" spans="1:4" ht="15">
      <c r="A40" s="88" t="s">
        <v>26</v>
      </c>
      <c r="B40" s="104">
        <v>1101.7</v>
      </c>
      <c r="C40" s="56">
        <v>3845.2</v>
      </c>
      <c r="D40" s="56">
        <f t="shared" si="0"/>
        <v>349.0242352727603</v>
      </c>
    </row>
    <row r="41" spans="1:4" ht="15">
      <c r="A41" s="89"/>
      <c r="B41" s="75"/>
      <c r="C41" s="59"/>
      <c r="D41" s="56"/>
    </row>
    <row r="42" spans="1:4" ht="15">
      <c r="A42" s="88" t="s">
        <v>27</v>
      </c>
      <c r="B42" s="56">
        <f>(B10+B36+B40+B22)</f>
        <v>28909.600000000002</v>
      </c>
      <c r="C42" s="56">
        <f>(C10+C36+C40+C22)</f>
        <v>19356</v>
      </c>
      <c r="D42" s="56">
        <f t="shared" si="0"/>
        <v>66.95353792511828</v>
      </c>
    </row>
    <row r="43" spans="1:4" ht="25.5">
      <c r="A43" s="87" t="s">
        <v>28</v>
      </c>
      <c r="B43" s="68">
        <f>B40+B10+B22</f>
        <v>10705.700000000003</v>
      </c>
      <c r="C43" s="59">
        <f>C40+C10+C22</f>
        <v>13057.099999999999</v>
      </c>
      <c r="D43" s="57">
        <f t="shared" si="0"/>
        <v>121.96400048572251</v>
      </c>
    </row>
    <row r="44" spans="1:4" ht="14.25">
      <c r="A44" s="87" t="s">
        <v>45</v>
      </c>
      <c r="B44" s="69">
        <f>+B43-B40</f>
        <v>9604.000000000002</v>
      </c>
      <c r="C44" s="101">
        <f>+C43-C40</f>
        <v>9211.899999999998</v>
      </c>
      <c r="D44" s="57">
        <f t="shared" si="0"/>
        <v>95.91732611411908</v>
      </c>
    </row>
    <row r="45" spans="1:4" ht="14.25">
      <c r="A45" s="90"/>
      <c r="B45" s="70"/>
      <c r="C45" s="47"/>
      <c r="D45" s="57"/>
    </row>
    <row r="46" spans="1:4" ht="12.75">
      <c r="A46" s="91"/>
      <c r="B46" s="50" t="s">
        <v>1</v>
      </c>
      <c r="C46" s="50" t="s">
        <v>1</v>
      </c>
      <c r="D46" s="50" t="s">
        <v>2</v>
      </c>
    </row>
    <row r="47" spans="1:4" ht="12.75" customHeight="1">
      <c r="A47" s="92" t="s">
        <v>3</v>
      </c>
      <c r="B47" s="72" t="s">
        <v>58</v>
      </c>
      <c r="C47" s="72" t="s">
        <v>58</v>
      </c>
      <c r="D47" s="105" t="s">
        <v>4</v>
      </c>
    </row>
    <row r="48" spans="1:4" ht="14.25" customHeight="1">
      <c r="A48" s="92" t="s">
        <v>5</v>
      </c>
      <c r="B48" s="73" t="s">
        <v>59</v>
      </c>
      <c r="C48" s="73" t="s">
        <v>60</v>
      </c>
      <c r="D48" s="105"/>
    </row>
    <row r="49" spans="1:4" ht="12.75">
      <c r="A49" s="93"/>
      <c r="B49" s="74"/>
      <c r="C49" s="102"/>
      <c r="D49" s="106"/>
    </row>
    <row r="50" spans="1:4" ht="15.75">
      <c r="A50" s="94" t="s">
        <v>29</v>
      </c>
      <c r="B50" s="54"/>
      <c r="C50" s="58"/>
      <c r="D50" s="57"/>
    </row>
    <row r="51" spans="1:4" ht="14.25">
      <c r="A51" s="67" t="s">
        <v>30</v>
      </c>
      <c r="B51" s="60">
        <v>710.2</v>
      </c>
      <c r="C51" s="60">
        <v>3533.1</v>
      </c>
      <c r="D51" s="57">
        <f t="shared" si="0"/>
        <v>497.47958321599543</v>
      </c>
    </row>
    <row r="52" spans="1:4" ht="15.75" customHeight="1">
      <c r="A52" s="67" t="s">
        <v>31</v>
      </c>
      <c r="B52" s="61">
        <v>5</v>
      </c>
      <c r="C52" s="61">
        <v>56</v>
      </c>
      <c r="D52" s="57">
        <f t="shared" si="0"/>
        <v>1120</v>
      </c>
    </row>
    <row r="53" spans="1:4" ht="14.25">
      <c r="A53" s="67" t="s">
        <v>32</v>
      </c>
      <c r="B53" s="61"/>
      <c r="C53" s="61">
        <v>199.5</v>
      </c>
      <c r="D53" s="57"/>
    </row>
    <row r="54" spans="1:4" ht="14.25">
      <c r="A54" s="67" t="s">
        <v>33</v>
      </c>
      <c r="B54" s="61">
        <v>1309.2</v>
      </c>
      <c r="C54" s="61">
        <v>905</v>
      </c>
      <c r="D54" s="57">
        <f t="shared" si="0"/>
        <v>69.12618392911702</v>
      </c>
    </row>
    <row r="55" spans="1:4" ht="14.25">
      <c r="A55" s="67" t="s">
        <v>46</v>
      </c>
      <c r="B55" s="61"/>
      <c r="C55" s="61"/>
      <c r="D55" s="57"/>
    </row>
    <row r="56" spans="1:4" ht="14.25">
      <c r="A56" s="67" t="s">
        <v>34</v>
      </c>
      <c r="B56" s="61">
        <v>5643.4</v>
      </c>
      <c r="C56" s="61">
        <v>2734.9</v>
      </c>
      <c r="D56" s="57">
        <f t="shared" si="0"/>
        <v>48.461920119077156</v>
      </c>
    </row>
    <row r="57" spans="1:4" ht="25.5">
      <c r="A57" s="67" t="s">
        <v>35</v>
      </c>
      <c r="B57" s="61">
        <v>447.4</v>
      </c>
      <c r="C57" s="61">
        <v>297.8</v>
      </c>
      <c r="D57" s="57">
        <f t="shared" si="0"/>
        <v>66.56236030397855</v>
      </c>
    </row>
    <row r="58" spans="1:4" ht="14.25">
      <c r="A58" s="67" t="s">
        <v>36</v>
      </c>
      <c r="B58" s="61">
        <v>1841.6</v>
      </c>
      <c r="C58" s="61">
        <v>1541</v>
      </c>
      <c r="D58" s="57">
        <f t="shared" si="0"/>
        <v>83.67723718505647</v>
      </c>
    </row>
    <row r="59" spans="1:4" ht="14.25">
      <c r="A59" s="67" t="s">
        <v>37</v>
      </c>
      <c r="B59" s="61">
        <v>28.1</v>
      </c>
      <c r="C59" s="61">
        <v>11.6</v>
      </c>
      <c r="D59" s="57">
        <f t="shared" si="0"/>
        <v>41.281138790035584</v>
      </c>
    </row>
    <row r="60" spans="1:4" ht="14.25">
      <c r="A60" s="67" t="s">
        <v>61</v>
      </c>
      <c r="B60" s="61"/>
      <c r="C60" s="61">
        <v>1614</v>
      </c>
      <c r="D60" s="57"/>
    </row>
    <row r="61" spans="1:4" ht="15">
      <c r="A61" s="95" t="s">
        <v>38</v>
      </c>
      <c r="B61" s="62">
        <f>SUM(B51:B60)</f>
        <v>9984.9</v>
      </c>
      <c r="C61" s="62">
        <f>SUM(C51:C60)</f>
        <v>10892.9</v>
      </c>
      <c r="D61" s="56">
        <f t="shared" si="0"/>
        <v>109.09373153461728</v>
      </c>
    </row>
    <row r="62" spans="1:4" ht="14.25">
      <c r="A62" s="96"/>
      <c r="B62" s="103"/>
      <c r="C62" s="103"/>
      <c r="D62" s="57"/>
    </row>
    <row r="63" spans="1:4" ht="14.25">
      <c r="A63" s="97" t="s">
        <v>39</v>
      </c>
      <c r="B63" s="76">
        <f>+B42-B61</f>
        <v>18924.700000000004</v>
      </c>
      <c r="C63" s="63">
        <f>+C42-C61</f>
        <v>8463.1</v>
      </c>
      <c r="D63" s="57">
        <f t="shared" si="0"/>
        <v>44.719863458865916</v>
      </c>
    </row>
    <row r="64" spans="1:4" ht="12.75">
      <c r="A64" s="96"/>
      <c r="B64" s="63"/>
      <c r="C64" s="63"/>
      <c r="D64" s="63"/>
    </row>
    <row r="65" spans="1:4" ht="12.75">
      <c r="A65" s="98"/>
      <c r="B65" s="64"/>
      <c r="C65" s="64"/>
      <c r="D65" s="65"/>
    </row>
    <row r="66" spans="1:4" ht="12.75">
      <c r="A66" s="90" t="s">
        <v>40</v>
      </c>
      <c r="B66" s="47"/>
      <c r="C66" s="47"/>
      <c r="D66" s="65"/>
    </row>
    <row r="67" spans="1:4" ht="12.75">
      <c r="A67" s="90" t="s">
        <v>47</v>
      </c>
      <c r="B67" s="47"/>
      <c r="C67" s="47"/>
      <c r="D67" s="65" t="s">
        <v>48</v>
      </c>
    </row>
    <row r="68" spans="1:4" ht="12.75">
      <c r="A68" s="98"/>
      <c r="B68" s="64"/>
      <c r="C68" s="64"/>
      <c r="D68" s="65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mergeCells count="2">
    <mergeCell ref="A1:D1"/>
    <mergeCell ref="A2:D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81"/>
      <c r="B4" s="81"/>
      <c r="C4" s="81"/>
      <c r="D4" s="81"/>
      <c r="E4" s="81"/>
      <c r="F4" s="81"/>
      <c r="G4" s="81"/>
    </row>
    <row r="5" spans="1:9" ht="15">
      <c r="A5" s="82"/>
      <c r="B5" s="82"/>
      <c r="C5" s="82"/>
      <c r="D5" s="82"/>
      <c r="E5" s="82"/>
      <c r="F5" s="82"/>
      <c r="G5" s="82"/>
      <c r="I5" s="5"/>
    </row>
    <row r="6" spans="4:6" ht="15">
      <c r="D6" s="82"/>
      <c r="E6" s="82"/>
      <c r="F6" s="82"/>
    </row>
    <row r="8" spans="1:7" ht="33.75" customHeight="1">
      <c r="A8" s="80"/>
      <c r="B8" s="80"/>
      <c r="C8" s="80"/>
      <c r="D8" s="80"/>
      <c r="E8" s="80"/>
      <c r="F8" s="80"/>
      <c r="G8" s="80"/>
    </row>
    <row r="9" spans="1:7" ht="45.75" customHeight="1">
      <c r="A9" s="80"/>
      <c r="B9" s="80"/>
      <c r="C9" s="80"/>
      <c r="D9" s="80"/>
      <c r="E9" s="80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79"/>
      <c r="B55" s="79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78"/>
      <c r="B64" s="78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83"/>
      <c r="B2" s="83"/>
      <c r="C2" s="83"/>
      <c r="D2" s="83"/>
      <c r="E2" s="83"/>
    </row>
    <row r="4" spans="1:6" ht="21" customHeight="1">
      <c r="A4" s="16"/>
      <c r="B4" s="17"/>
      <c r="C4" s="17"/>
      <c r="D4" s="84"/>
      <c r="E4" s="84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2010-02-11T06:23:35Z</cp:lastPrinted>
  <dcterms:created xsi:type="dcterms:W3CDTF">2002-08-21T11:19:18Z</dcterms:created>
  <dcterms:modified xsi:type="dcterms:W3CDTF">2010-02-11T06:24:05Z</dcterms:modified>
  <cp:category/>
  <cp:version/>
  <cp:contentType/>
  <cp:contentStatus/>
</cp:coreProperties>
</file>