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<sst xmlns="http://schemas.openxmlformats.org/spreadsheetml/2006/main" count="70" uniqueCount="64">
  <si>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</si>
  <si>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</si>
  <si>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</si>
  <si>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</si>
  <si>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</si>
  <si>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</si>
  <si>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</si>
  <si>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</si>
  <si>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</si>
  <si>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</si>
  <si>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</si>
  <si>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</si>
  <si>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</si>
  <si>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</si>
  <si>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</si>
  <si>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</si>
  <si>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</si>
  <si>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</si>
  <si>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</si>
  <si>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</si>
  <si>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</si>
  <si>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</si>
  <si>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</si>
  <si>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</si>
  <si>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</si>
  <si>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</si>
  <si>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</si>
  <si>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</si>
  <si>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</si>
  <si>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</si>
  <si>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</si>
  <si>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</si>
  <si>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</si>
  <si>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</si>
  <si>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</si>
  <si>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</si>
  <si>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</si>
  <si>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</si>
  <si>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</si>
  <si>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</si>
  <si>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</si>
  <si>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</si>
  <si>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</si>
  <si>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</si>
  <si>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</si>
  <si>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</si>
  <si>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</si>
  <si>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</si>
  <si>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</si>
  <si>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</si>
  <si>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</si>
  <si>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</si>
  <si>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</si>
  <si>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</si>
  <si>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</si>
  <si>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</si>
  <si>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 xml:space="preserve">Уточненный </t>
  </si>
  <si>
    <t>план на</t>
  </si>
  <si>
    <t>на 2010г.</t>
  </si>
  <si>
    <t>Межбюджетные трансферты</t>
  </si>
  <si>
    <t xml:space="preserve">                 ИСПОЛНЕНИЯ БЮДЖЕТА ГОРОДА ШУМЕРЛЯ  ЗА ЯНВАРЬ 2010Г</t>
  </si>
  <si>
    <t>за январь 2010г.</t>
  </si>
  <si>
    <t>Субсидии и субвенции</t>
  </si>
  <si>
    <t>2010г.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</si>
</sst>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25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" xfId="0" applyFont="1" applyBorder="1" applyAlignment="1">
      <alignment/>
    </xf>
    <xf numFmtId="0" fontId="19" fillId="0" borderId="2" xfId="0" applyFont="1" applyBorder="1" applyAlignment="1" applyProtection="1">
      <alignment horizontal="left"/>
      <protection/>
    </xf>
    <xf numFmtId="0" fontId="19" fillId="0" borderId="3" xfId="0" applyFont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/>
      <protection/>
    </xf>
    <xf numFmtId="0" fontId="19" fillId="0" borderId="5" xfId="0" applyFont="1" applyBorder="1" applyAlignment="1" applyProtection="1">
      <alignment horizontal="left"/>
      <protection/>
    </xf>
    <xf numFmtId="0" fontId="19" fillId="0" borderId="6" xfId="0" applyFont="1" applyBorder="1" applyAlignment="1" applyProtection="1">
      <alignment horizontal="left"/>
      <protection/>
    </xf>
    <xf numFmtId="0" fontId="19" fillId="0" borderId="7" xfId="0" applyFont="1" applyBorder="1" applyAlignment="1" applyProtection="1">
      <alignment horizontal="left"/>
      <protection/>
    </xf>
    <xf numFmtId="0" fontId="19" fillId="0" borderId="8" xfId="0" applyFont="1" applyBorder="1" applyAlignment="1" applyProtection="1">
      <alignment horizontal="left"/>
      <protection/>
    </xf>
    <xf numFmtId="0" fontId="19" fillId="0" borderId="9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1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" borderId="0" xfId="20" applyNumberFormat="1" applyFont="1" applyFill="1" applyBorder="1" applyAlignment="1" applyProtection="1">
      <alignment horizontal="right" vertical="top" shrinkToFit="1"/>
      <protection/>
    </xf>
    <xf numFmtId="170" fontId="19" fillId="2" borderId="0" xfId="0" applyNumberFormat="1" applyFont="1" applyFill="1" applyBorder="1" applyAlignment="1">
      <alignment horizontal="right" vertical="top" shrinkToFit="1"/>
    </xf>
    <xf numFmtId="0" fontId="21" fillId="2" borderId="0" xfId="0" applyFont="1" applyFill="1" applyAlignment="1">
      <alignment/>
    </xf>
    <xf numFmtId="170" fontId="21" fillId="2" borderId="0" xfId="0" applyNumberFormat="1" applyFont="1" applyFill="1" applyBorder="1" applyAlignment="1">
      <alignment horizontal="right" vertical="top" shrinkToFit="1"/>
    </xf>
    <xf numFmtId="170" fontId="19" fillId="2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/>
    </xf>
    <xf numFmtId="171" fontId="19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170" fontId="19" fillId="2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0" fontId="24" fillId="2" borderId="0" xfId="0" applyFont="1" applyFill="1" applyBorder="1" applyAlignment="1">
      <alignment horizontal="left"/>
    </xf>
    <xf numFmtId="0" fontId="19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SheetLayoutView="100" workbookViewId="0" topLeftCell="A41">
      <selection activeCell="C58" sqref="C58"/>
    </sheetView>
  </sheetViews>
  <sheetFormatPr defaultColWidth="9.00390625" defaultRowHeight="12.75"/>
  <cols>
    <col min="1" max="1" width="54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60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55" t="s">
        <v>3</v>
      </c>
      <c r="C5" s="56" t="s">
        <v>55</v>
      </c>
      <c r="D5" s="57" t="s">
        <v>5</v>
      </c>
    </row>
    <row r="6" spans="1:4" ht="12.75">
      <c r="A6" s="58" t="s">
        <v>6</v>
      </c>
      <c r="B6" s="59" t="s">
        <v>58</v>
      </c>
      <c r="C6" s="94" t="s">
        <v>61</v>
      </c>
      <c r="D6" s="60" t="s">
        <v>7</v>
      </c>
    </row>
    <row r="7" spans="1:4" ht="12.75">
      <c r="A7" s="58" t="s">
        <v>8</v>
      </c>
      <c r="B7" s="59"/>
      <c r="C7" s="94"/>
      <c r="D7" s="60" t="s">
        <v>9</v>
      </c>
    </row>
    <row r="8" spans="1:4" ht="12.75">
      <c r="A8" s="61"/>
      <c r="B8" s="62"/>
      <c r="C8" s="63"/>
      <c r="D8" s="64"/>
    </row>
    <row r="9" spans="1:4" ht="12.75">
      <c r="A9" s="65"/>
      <c r="B9" s="66"/>
      <c r="C9" s="66"/>
      <c r="D9" s="66"/>
    </row>
    <row r="10" spans="1:4" ht="15">
      <c r="A10" s="67" t="s">
        <v>10</v>
      </c>
      <c r="B10" s="68">
        <f>+B11+B13+B16+B19+B21</f>
        <v>90050</v>
      </c>
      <c r="C10" s="68">
        <f>+C11+C13+C16+C19+C21</f>
        <v>7662.199999999999</v>
      </c>
      <c r="D10" s="69">
        <f>+C10/B10*100</f>
        <v>8.508828428650748</v>
      </c>
    </row>
    <row r="11" spans="1:4" ht="14.25">
      <c r="A11" s="70" t="s">
        <v>11</v>
      </c>
      <c r="B11" s="71">
        <f>(+B12)</f>
        <v>54000</v>
      </c>
      <c r="C11" s="71">
        <f>(+C12)</f>
        <v>2649.7</v>
      </c>
      <c r="D11" s="69">
        <f>+C11/B11*100</f>
        <v>4.906851851851852</v>
      </c>
    </row>
    <row r="12" spans="1:4" ht="14.25">
      <c r="A12" s="70" t="s">
        <v>12</v>
      </c>
      <c r="B12" s="71">
        <v>54000</v>
      </c>
      <c r="C12" s="71">
        <v>2649.7</v>
      </c>
      <c r="D12" s="69">
        <f>+C12/B12*100</f>
        <v>4.906851851851852</v>
      </c>
    </row>
    <row r="13" spans="1:4" s="6" customFormat="1" ht="15">
      <c r="A13" s="70" t="s">
        <v>13</v>
      </c>
      <c r="B13" s="71">
        <f>+B15</f>
        <v>17500</v>
      </c>
      <c r="C13" s="71">
        <f>+C15</f>
        <v>3813.6</v>
      </c>
      <c r="D13" s="69">
        <f>+C13/B13*100</f>
        <v>21.792</v>
      </c>
    </row>
    <row r="14" spans="1:4" ht="14.25">
      <c r="A14" s="70" t="s">
        <v>14</v>
      </c>
      <c r="B14" s="73"/>
      <c r="C14" s="73"/>
      <c r="D14" s="69"/>
    </row>
    <row r="15" spans="1:4" ht="14.25">
      <c r="A15" s="70" t="s">
        <v>15</v>
      </c>
      <c r="B15" s="71">
        <v>17500</v>
      </c>
      <c r="C15" s="71">
        <v>3813.6</v>
      </c>
      <c r="D15" s="69">
        <f>+C15/B15*100</f>
        <v>21.792</v>
      </c>
    </row>
    <row r="16" spans="1:4" ht="14.25">
      <c r="A16" s="70" t="s">
        <v>44</v>
      </c>
      <c r="B16" s="71">
        <f>+B17+B18</f>
        <v>14050</v>
      </c>
      <c r="C16" s="71">
        <f>+C17+C18</f>
        <v>1064</v>
      </c>
      <c r="D16" s="69">
        <f aca="true" t="shared" si="0" ref="D16:D44">+C16/B16*100</f>
        <v>7.572953736654804</v>
      </c>
    </row>
    <row r="17" spans="1:4" ht="14.25">
      <c r="A17" s="70" t="s">
        <v>45</v>
      </c>
      <c r="B17" s="71">
        <v>1450</v>
      </c>
      <c r="C17" s="71">
        <v>21.9</v>
      </c>
      <c r="D17" s="69">
        <f t="shared" si="0"/>
        <v>1.5103448275862068</v>
      </c>
    </row>
    <row r="18" spans="1:4" ht="14.25">
      <c r="A18" s="70" t="s">
        <v>51</v>
      </c>
      <c r="B18" s="71">
        <v>12600</v>
      </c>
      <c r="C18" s="71">
        <v>1042.1</v>
      </c>
      <c r="D18" s="69">
        <f t="shared" si="0"/>
        <v>8.27063492063492</v>
      </c>
    </row>
    <row r="19" spans="1:4" ht="14.25">
      <c r="A19" s="70" t="s">
        <v>16</v>
      </c>
      <c r="B19" s="71">
        <v>4400</v>
      </c>
      <c r="C19" s="71">
        <v>135.2</v>
      </c>
      <c r="D19" s="69">
        <f t="shared" si="0"/>
        <v>3.0727272727272723</v>
      </c>
    </row>
    <row r="20" spans="1:4" ht="14.25">
      <c r="A20" s="70" t="s">
        <v>17</v>
      </c>
      <c r="B20" s="71"/>
      <c r="C20" s="71"/>
      <c r="D20" s="69"/>
    </row>
    <row r="21" spans="1:4" ht="14.25">
      <c r="A21" s="70" t="s">
        <v>18</v>
      </c>
      <c r="B21" s="72">
        <v>100</v>
      </c>
      <c r="C21" s="72">
        <v>-0.3</v>
      </c>
      <c r="D21" s="69">
        <f t="shared" si="0"/>
        <v>-0.3</v>
      </c>
    </row>
    <row r="22" spans="1:4" ht="15">
      <c r="A22" s="67" t="s">
        <v>19</v>
      </c>
      <c r="B22" s="68">
        <f>(B24+B29+B33+B34+B32)</f>
        <v>22300</v>
      </c>
      <c r="C22" s="68">
        <f>(C24+C29+C33+C34+C32)</f>
        <v>1549.7</v>
      </c>
      <c r="D22" s="69">
        <f t="shared" si="0"/>
        <v>6.94932735426009</v>
      </c>
    </row>
    <row r="23" spans="1:4" ht="14.25">
      <c r="A23" s="70" t="s">
        <v>46</v>
      </c>
      <c r="B23" s="71"/>
      <c r="C23" s="71"/>
      <c r="D23" s="69"/>
    </row>
    <row r="24" spans="1:4" ht="14.25">
      <c r="A24" s="70" t="s">
        <v>47</v>
      </c>
      <c r="B24" s="71">
        <f>+B26+B27+B28</f>
        <v>7000</v>
      </c>
      <c r="C24" s="71">
        <f>+C26+C27+C28</f>
        <v>332.3</v>
      </c>
      <c r="D24" s="69">
        <f t="shared" si="0"/>
        <v>4.747142857142857</v>
      </c>
    </row>
    <row r="25" spans="1:4" ht="38.25" hidden="1">
      <c r="A25" s="89" t="s">
        <v>50</v>
      </c>
      <c r="B25" s="71"/>
      <c r="C25" s="71"/>
      <c r="D25" s="69" t="e">
        <f t="shared" si="0"/>
        <v>#DIV/0!</v>
      </c>
    </row>
    <row r="26" spans="1:4" ht="14.25">
      <c r="A26" s="70" t="s">
        <v>52</v>
      </c>
      <c r="B26" s="71">
        <v>4500</v>
      </c>
      <c r="C26" s="71">
        <v>155.3</v>
      </c>
      <c r="D26" s="69">
        <f t="shared" si="0"/>
        <v>3.451111111111111</v>
      </c>
    </row>
    <row r="27" spans="1:4" ht="14.25">
      <c r="A27" s="70" t="s">
        <v>53</v>
      </c>
      <c r="B27" s="71">
        <v>2500</v>
      </c>
      <c r="C27" s="71">
        <v>177</v>
      </c>
      <c r="D27" s="69">
        <f t="shared" si="0"/>
        <v>7.08</v>
      </c>
    </row>
    <row r="28" spans="1:4" ht="14.25">
      <c r="A28" s="70" t="s">
        <v>54</v>
      </c>
      <c r="B28" s="71"/>
      <c r="C28" s="71"/>
      <c r="D28" s="69"/>
    </row>
    <row r="29" spans="1:4" ht="14.25">
      <c r="A29" s="70" t="s">
        <v>20</v>
      </c>
      <c r="B29" s="71">
        <f>+B30</f>
        <v>1500</v>
      </c>
      <c r="C29" s="71">
        <f>+C30</f>
        <v>258.3</v>
      </c>
      <c r="D29" s="69">
        <f t="shared" si="0"/>
        <v>17.220000000000002</v>
      </c>
    </row>
    <row r="30" spans="1:4" ht="14.25">
      <c r="A30" s="70" t="s">
        <v>21</v>
      </c>
      <c r="B30" s="71">
        <v>1500</v>
      </c>
      <c r="C30" s="71">
        <v>258.3</v>
      </c>
      <c r="D30" s="69">
        <f t="shared" si="0"/>
        <v>17.220000000000002</v>
      </c>
    </row>
    <row r="31" spans="1:4" ht="14.25">
      <c r="A31" s="70" t="s">
        <v>22</v>
      </c>
      <c r="B31" s="71"/>
      <c r="C31" s="71"/>
      <c r="D31" s="69"/>
    </row>
    <row r="32" spans="1:4" ht="14.25">
      <c r="A32" s="70" t="s">
        <v>23</v>
      </c>
      <c r="B32" s="71">
        <v>10000</v>
      </c>
      <c r="C32" s="71">
        <v>711.9</v>
      </c>
      <c r="D32" s="69">
        <f t="shared" si="0"/>
        <v>7.119000000000001</v>
      </c>
    </row>
    <row r="33" spans="1:4" ht="14.25">
      <c r="A33" s="70" t="s">
        <v>24</v>
      </c>
      <c r="B33" s="71">
        <v>3800</v>
      </c>
      <c r="C33" s="71">
        <v>153.8</v>
      </c>
      <c r="D33" s="69">
        <f t="shared" si="0"/>
        <v>4.047368421052632</v>
      </c>
    </row>
    <row r="34" spans="1:4" ht="14.25">
      <c r="A34" s="70" t="s">
        <v>25</v>
      </c>
      <c r="B34" s="71"/>
      <c r="C34" s="71">
        <v>93.4</v>
      </c>
      <c r="D34" s="69"/>
    </row>
    <row r="35" spans="1:4" ht="15">
      <c r="A35" s="74" t="s">
        <v>26</v>
      </c>
      <c r="B35" s="78"/>
      <c r="C35" s="78"/>
      <c r="D35" s="69"/>
    </row>
    <row r="36" spans="1:4" ht="15">
      <c r="A36" s="74" t="s">
        <v>27</v>
      </c>
      <c r="B36" s="68">
        <f>+B37+B38</f>
        <v>142817.4</v>
      </c>
      <c r="C36" s="68">
        <f>+C37+C38</f>
        <v>6298.9</v>
      </c>
      <c r="D36" s="69">
        <f t="shared" si="0"/>
        <v>4.410456989134377</v>
      </c>
    </row>
    <row r="37" spans="1:4" ht="14.25">
      <c r="A37" s="75" t="s">
        <v>28</v>
      </c>
      <c r="B37" s="71">
        <v>72356.5</v>
      </c>
      <c r="C37" s="71">
        <v>3984.4</v>
      </c>
      <c r="D37" s="69">
        <f t="shared" si="0"/>
        <v>5.506623454699993</v>
      </c>
    </row>
    <row r="38" spans="1:4" ht="14.25">
      <c r="A38" s="75" t="s">
        <v>62</v>
      </c>
      <c r="B38" s="71">
        <f>70410.2+50.7</f>
        <v>70460.9</v>
      </c>
      <c r="C38" s="71">
        <v>2314.5</v>
      </c>
      <c r="D38" s="69">
        <f t="shared" si="0"/>
        <v>3.2848005063801344</v>
      </c>
    </row>
    <row r="39" spans="1:4" ht="15">
      <c r="A39" s="76" t="s">
        <v>29</v>
      </c>
      <c r="B39" s="71"/>
      <c r="C39" s="71"/>
      <c r="D39" s="69"/>
    </row>
    <row r="40" spans="1:4" ht="15">
      <c r="A40" s="76" t="s">
        <v>30</v>
      </c>
      <c r="B40" s="68">
        <v>64764.5</v>
      </c>
      <c r="C40" s="68">
        <v>3845.2</v>
      </c>
      <c r="D40" s="69">
        <f t="shared" si="0"/>
        <v>5.937203251781454</v>
      </c>
    </row>
    <row r="41" spans="1:4" ht="14.25">
      <c r="A41" s="77"/>
      <c r="B41" s="71"/>
      <c r="C41" s="71"/>
      <c r="D41" s="69"/>
    </row>
    <row r="42" spans="1:5" ht="15">
      <c r="A42" s="76" t="s">
        <v>31</v>
      </c>
      <c r="B42" s="68">
        <f>(B10+B36+B40+B22)</f>
        <v>319931.9</v>
      </c>
      <c r="C42" s="68">
        <f>(C10+C36+C40+C22)</f>
        <v>19356</v>
      </c>
      <c r="D42" s="69">
        <f t="shared" si="0"/>
        <v>6.050037523610493</v>
      </c>
      <c r="E42" s="92"/>
    </row>
    <row r="43" spans="1:4" ht="14.25">
      <c r="A43" s="75" t="s">
        <v>32</v>
      </c>
      <c r="B43" s="71">
        <f>B40+B10+B22</f>
        <v>177114.5</v>
      </c>
      <c r="C43" s="71">
        <f>C40+C10+C22</f>
        <v>13057.099999999999</v>
      </c>
      <c r="D43" s="69">
        <f t="shared" si="0"/>
        <v>7.372123682702432</v>
      </c>
    </row>
    <row r="44" spans="1:4" ht="14.25">
      <c r="A44" s="75" t="s">
        <v>48</v>
      </c>
      <c r="B44" s="78">
        <f>+B43-B40</f>
        <v>112350</v>
      </c>
      <c r="C44" s="78">
        <f>+C43-C40</f>
        <v>9211.899999999998</v>
      </c>
      <c r="D44" s="69">
        <f t="shared" si="0"/>
        <v>8.199287939474853</v>
      </c>
    </row>
    <row r="45" spans="1:4" ht="12.75">
      <c r="A45" s="49"/>
      <c r="B45" s="49"/>
      <c r="C45" s="49"/>
      <c r="D45" s="71"/>
    </row>
    <row r="46" spans="1:4" ht="12.75">
      <c r="A46" s="54"/>
      <c r="B46" s="55" t="s">
        <v>56</v>
      </c>
      <c r="C46" s="56" t="s">
        <v>4</v>
      </c>
      <c r="D46" s="57" t="s">
        <v>5</v>
      </c>
    </row>
    <row r="47" spans="1:4" ht="12.75" customHeight="1">
      <c r="A47" s="58" t="s">
        <v>6</v>
      </c>
      <c r="B47" s="59" t="s">
        <v>57</v>
      </c>
      <c r="C47" s="94" t="s">
        <v>61</v>
      </c>
      <c r="D47" s="60" t="s">
        <v>7</v>
      </c>
    </row>
    <row r="48" spans="1:4" ht="12.75">
      <c r="A48" s="58" t="s">
        <v>8</v>
      </c>
      <c r="B48" s="59" t="s">
        <v>63</v>
      </c>
      <c r="C48" s="94"/>
      <c r="D48" s="60" t="s">
        <v>9</v>
      </c>
    </row>
    <row r="49" spans="1:4" ht="12.75">
      <c r="A49" s="61"/>
      <c r="B49" s="62"/>
      <c r="C49" s="63"/>
      <c r="D49" s="64"/>
    </row>
    <row r="50" spans="1:4" ht="15.75">
      <c r="A50" s="79" t="s">
        <v>33</v>
      </c>
      <c r="B50" s="65"/>
      <c r="C50" s="70"/>
      <c r="D50" s="70"/>
    </row>
    <row r="51" spans="1:5" ht="14.25">
      <c r="A51" s="90" t="s">
        <v>34</v>
      </c>
      <c r="B51" s="80">
        <v>33627.6</v>
      </c>
      <c r="C51" s="80">
        <v>3533.1</v>
      </c>
      <c r="D51" s="69">
        <f aca="true" t="shared" si="1" ref="D51:D63">+C51/B51*100</f>
        <v>10.506548192556114</v>
      </c>
      <c r="E51" s="92"/>
    </row>
    <row r="52" spans="1:5" ht="15.75" customHeight="1">
      <c r="A52" s="90" t="s">
        <v>35</v>
      </c>
      <c r="B52" s="81">
        <v>1394.4</v>
      </c>
      <c r="C52" s="81">
        <v>56</v>
      </c>
      <c r="D52" s="69">
        <f t="shared" si="1"/>
        <v>4.016064257028113</v>
      </c>
      <c r="E52" s="92"/>
    </row>
    <row r="53" spans="1:5" ht="14.25">
      <c r="A53" s="90" t="s">
        <v>36</v>
      </c>
      <c r="B53" s="81">
        <v>10784.7</v>
      </c>
      <c r="C53" s="81">
        <v>199.5</v>
      </c>
      <c r="D53" s="69">
        <f t="shared" si="1"/>
        <v>1.8498428329021668</v>
      </c>
      <c r="E53" s="92"/>
    </row>
    <row r="54" spans="1:5" ht="14.25">
      <c r="A54" s="90" t="s">
        <v>37</v>
      </c>
      <c r="B54" s="81">
        <f>14140.5+38</f>
        <v>14178.5</v>
      </c>
      <c r="C54" s="81">
        <v>905</v>
      </c>
      <c r="D54" s="69">
        <f t="shared" si="1"/>
        <v>6.382903692210036</v>
      </c>
      <c r="E54" s="92"/>
    </row>
    <row r="55" spans="1:5" ht="14.25">
      <c r="A55" s="90" t="s">
        <v>49</v>
      </c>
      <c r="B55" s="81">
        <v>457.2</v>
      </c>
      <c r="C55" s="81"/>
      <c r="D55" s="69">
        <f t="shared" si="1"/>
        <v>0</v>
      </c>
      <c r="E55" s="92"/>
    </row>
    <row r="56" spans="1:5" ht="14.25">
      <c r="A56" s="90" t="s">
        <v>38</v>
      </c>
      <c r="B56" s="81">
        <v>143530.2</v>
      </c>
      <c r="C56" s="81">
        <v>2734.9</v>
      </c>
      <c r="D56" s="69">
        <f t="shared" si="1"/>
        <v>1.9054526503829856</v>
      </c>
      <c r="E56" s="92"/>
    </row>
    <row r="57" spans="1:5" ht="25.5">
      <c r="A57" s="90" t="s">
        <v>39</v>
      </c>
      <c r="B57" s="81">
        <v>9076.5</v>
      </c>
      <c r="C57" s="81">
        <v>297.8</v>
      </c>
      <c r="D57" s="69">
        <f t="shared" si="1"/>
        <v>3.2810003856111933</v>
      </c>
      <c r="E57" s="92"/>
    </row>
    <row r="58" spans="1:5" ht="14.25">
      <c r="A58" s="90" t="s">
        <v>40</v>
      </c>
      <c r="B58" s="81">
        <v>78800.4</v>
      </c>
      <c r="C58" s="81">
        <v>1541</v>
      </c>
      <c r="D58" s="69">
        <f t="shared" si="1"/>
        <v>1.9555738295744691</v>
      </c>
      <c r="E58" s="92"/>
    </row>
    <row r="59" spans="1:5" ht="14.25">
      <c r="A59" s="90" t="s">
        <v>41</v>
      </c>
      <c r="B59" s="81">
        <f>12496.3+12.7</f>
        <v>12509</v>
      </c>
      <c r="C59" s="81">
        <v>11.6</v>
      </c>
      <c r="D59" s="69">
        <f t="shared" si="1"/>
        <v>0.0927332320729075</v>
      </c>
      <c r="E59" s="92"/>
    </row>
    <row r="60" spans="1:5" ht="14.25">
      <c r="A60" s="90" t="s">
        <v>59</v>
      </c>
      <c r="B60" s="81">
        <v>25350.6</v>
      </c>
      <c r="C60" s="81">
        <v>1614</v>
      </c>
      <c r="D60" s="69">
        <f t="shared" si="1"/>
        <v>6.3667132138884295</v>
      </c>
      <c r="E60" s="92"/>
    </row>
    <row r="61" spans="1:5" ht="15">
      <c r="A61" s="82" t="s">
        <v>42</v>
      </c>
      <c r="B61" s="83">
        <f>SUM(B51:B60)</f>
        <v>329709.1</v>
      </c>
      <c r="C61" s="83">
        <f>SUM(C51:C60)</f>
        <v>10892.9</v>
      </c>
      <c r="D61" s="69">
        <f t="shared" si="1"/>
        <v>3.3037911298171627</v>
      </c>
      <c r="E61" s="92"/>
    </row>
    <row r="62" spans="1:4" ht="14.25">
      <c r="A62" s="93"/>
      <c r="B62" s="93"/>
      <c r="C62" s="84"/>
      <c r="D62" s="69"/>
    </row>
    <row r="63" spans="1:4" ht="14.25">
      <c r="A63" s="91" t="s">
        <v>43</v>
      </c>
      <c r="B63" s="86">
        <f>+B42-B61</f>
        <v>-9777.199999999953</v>
      </c>
      <c r="C63" s="86">
        <f>+C42-C61</f>
        <v>8463.1</v>
      </c>
      <c r="D63" s="69">
        <f t="shared" si="1"/>
        <v>-86.55954670048726</v>
      </c>
    </row>
    <row r="64" spans="1:4" ht="12.75">
      <c r="A64" s="85"/>
      <c r="B64" s="86"/>
      <c r="C64" s="86"/>
      <c r="D64" s="86"/>
    </row>
    <row r="65" spans="1:4" ht="12.75">
      <c r="A65" s="87"/>
      <c r="B65" s="87"/>
      <c r="C65" s="84"/>
      <c r="D65" s="88"/>
    </row>
    <row r="66" spans="1:4" ht="12.75">
      <c r="A66" s="49"/>
      <c r="B66" s="49"/>
      <c r="C66" s="49"/>
      <c r="D66" s="88"/>
    </row>
    <row r="67" spans="1:4" ht="12.75">
      <c r="A67" s="49"/>
      <c r="B67" s="49"/>
      <c r="C67" s="49"/>
      <c r="D67" s="88"/>
    </row>
    <row r="68" spans="1:4" ht="12.75">
      <c r="A68" s="87"/>
      <c r="B68" s="87"/>
      <c r="C68" s="84"/>
      <c r="D68" s="88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mergeCells count="3">
    <mergeCell ref="A62:B62"/>
    <mergeCell ref="C6:C7"/>
    <mergeCell ref="C47:C48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98"/>
      <c r="B4" s="98"/>
      <c r="C4" s="98"/>
      <c r="D4" s="98"/>
      <c r="E4" s="98"/>
      <c r="F4" s="98"/>
      <c r="G4" s="98"/>
    </row>
    <row r="5" spans="1:9" ht="15">
      <c r="A5" s="99"/>
      <c r="B5" s="99"/>
      <c r="C5" s="99"/>
      <c r="D5" s="99"/>
      <c r="E5" s="99"/>
      <c r="F5" s="99"/>
      <c r="G5" s="99"/>
      <c r="I5" s="5"/>
    </row>
    <row r="6" spans="4:6" ht="15">
      <c r="D6" s="99"/>
      <c r="E6" s="99"/>
      <c r="F6" s="99"/>
    </row>
    <row r="8" spans="1:7" ht="33.75" customHeight="1">
      <c r="A8" s="95"/>
      <c r="B8" s="95"/>
      <c r="C8" s="95"/>
      <c r="D8" s="95"/>
      <c r="E8" s="95"/>
      <c r="F8" s="95"/>
      <c r="G8" s="95"/>
    </row>
    <row r="9" spans="1:7" ht="45.75" customHeight="1">
      <c r="A9" s="95"/>
      <c r="B9" s="95"/>
      <c r="C9" s="95"/>
      <c r="D9" s="95"/>
      <c r="E9" s="95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97"/>
      <c r="B55" s="97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6"/>
      <c r="B64" s="96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0"/>
      <c r="B2" s="100"/>
      <c r="C2" s="100"/>
      <c r="D2" s="100"/>
      <c r="E2" s="100"/>
    </row>
    <row r="4" spans="1:6" ht="21" customHeight="1">
      <c r="A4" s="16"/>
      <c r="B4" s="17"/>
      <c r="C4" s="17"/>
      <c r="D4" s="101"/>
      <c r="E4" s="101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2010-01-25T05:53:31Z</cp:lastPrinted>
  <dcterms:created xsi:type="dcterms:W3CDTF">2002-08-21T11:19:18Z</dcterms:created>
  <dcterms:modified xsi:type="dcterms:W3CDTF">2010-02-11T06:16:57Z</dcterms:modified>
  <cp:category/>
  <cp:version/>
  <cp:contentType/>
  <cp:contentStatus/>
</cp:coreProperties>
</file>