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<sst xmlns="http://schemas.openxmlformats.org/spreadsheetml/2006/main" count="66" uniqueCount="60">
  <si>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АНАЛИЗ</t>
  </si>
  <si>
    <t xml:space="preserve">                                   </t>
  </si>
  <si>
    <t>тыс.руб.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</si>
  <si>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</si>
  <si>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</si>
  <si>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</si>
  <si>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</si>
  <si>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</si>
  <si>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</si>
  <si>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</si>
  <si>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</si>
  <si>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</si>
  <si>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</si>
  <si>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</si>
  <si>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</si>
  <si>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</si>
  <si>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</si>
  <si>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</si>
  <si>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</si>
  <si>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</si>
  <si>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</si>
  <si>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</si>
  <si>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</si>
  <si>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</si>
  <si>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</si>
  <si>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</si>
  <si>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</si>
  <si>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</si>
  <si>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</si>
  <si>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</si>
  <si>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</si>
  <si>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</si>
  <si>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</si>
  <si>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</si>
  <si>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</si>
  <si>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</si>
  <si>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</si>
  <si>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</si>
  <si>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</si>
  <si>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</si>
  <si>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</si>
  <si>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</si>
  <si>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</si>
  <si>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</si>
  <si>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</si>
  <si>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</si>
  <si>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</si>
  <si>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</si>
  <si>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</si>
  <si>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</si>
  <si>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</si>
  <si>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</si>
  <si>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Межбюджетные трансферты</t>
  </si>
  <si>
    <t>Субсидии и субвенции</t>
  </si>
  <si>
    <t>Уточненный план на 2010г.</t>
  </si>
  <si>
    <t>Платежи от государственных и муниципальных унитарных предприятий</t>
  </si>
  <si>
    <t>Доходы, получаемые в виде арендной платы за земельные участки</t>
  </si>
  <si>
    <t xml:space="preserve">                 ИСПОЛНЕНИЯ БЮДЖЕТА ГОРОДА ШУМЕРЛЯ  ПО СОСТОЯНИЮ НА 01.08.2010Г.</t>
  </si>
  <si>
    <t>Поступило по состоянию на 01.08.2010г.</t>
  </si>
  <si>
    <t>Исполнено на 01.08.2010г.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</si>
</sst>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25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" borderId="0" xfId="20" applyNumberFormat="1" applyFont="1" applyFill="1" applyBorder="1" applyAlignment="1" applyProtection="1">
      <alignment horizontal="right" vertical="top" shrinkToFit="1"/>
      <protection/>
    </xf>
    <xf numFmtId="170" fontId="19" fillId="2" borderId="0" xfId="0" applyNumberFormat="1" applyFont="1" applyFill="1" applyBorder="1" applyAlignment="1">
      <alignment horizontal="right" vertical="top" shrinkToFit="1"/>
    </xf>
    <xf numFmtId="0" fontId="21" fillId="2" borderId="0" xfId="0" applyFont="1" applyFill="1" applyAlignment="1">
      <alignment/>
    </xf>
    <xf numFmtId="170" fontId="21" fillId="2" borderId="0" xfId="0" applyNumberFormat="1" applyFont="1" applyFill="1" applyBorder="1" applyAlignment="1">
      <alignment horizontal="right" vertical="top" shrinkToFit="1"/>
    </xf>
    <xf numFmtId="170" fontId="19" fillId="2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170" fontId="19" fillId="2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" borderId="0" xfId="0" applyFont="1" applyFill="1" applyBorder="1" applyAlignment="1">
      <alignment vertical="top" wrapText="1"/>
    </xf>
    <xf numFmtId="167" fontId="0" fillId="0" borderId="0" xfId="0" applyNumberFormat="1" applyBorder="1" applyAlignment="1">
      <alignment wrapText="1"/>
    </xf>
    <xf numFmtId="0" fontId="19" fillId="0" borderId="1" xfId="0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0" fontId="19" fillId="0" borderId="3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0" borderId="5" xfId="0" applyFont="1" applyBorder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/>
      <protection/>
    </xf>
    <xf numFmtId="0" fontId="19" fillId="0" borderId="0" xfId="0" applyFont="1" applyFill="1" applyBorder="1" applyAlignment="1">
      <alignment wrapText="1"/>
    </xf>
    <xf numFmtId="0" fontId="24" fillId="2" borderId="0" xfId="0" applyFont="1" applyFill="1" applyBorder="1" applyAlignment="1">
      <alignment/>
    </xf>
    <xf numFmtId="171" fontId="24" fillId="2" borderId="0" xfId="0" applyNumberFormat="1" applyFont="1" applyFill="1" applyBorder="1" applyAlignment="1">
      <alignment horizontal="left"/>
    </xf>
    <xf numFmtId="171" fontId="24" fillId="2" borderId="0" xfId="0" applyNumberFormat="1" applyFont="1" applyFill="1" applyBorder="1" applyAlignment="1">
      <alignment/>
    </xf>
    <xf numFmtId="170" fontId="19" fillId="2" borderId="0" xfId="0" applyNumberFormat="1" applyFont="1" applyFill="1" applyBorder="1" applyAlignment="1">
      <alignment horizontal="right" shrinkToFit="1"/>
    </xf>
    <xf numFmtId="0" fontId="24" fillId="2" borderId="0" xfId="0" applyFont="1" applyFill="1" applyBorder="1" applyAlignment="1">
      <alignment horizontal="left"/>
    </xf>
    <xf numFmtId="0" fontId="19" fillId="0" borderId="7" xfId="0" applyFont="1" applyBorder="1" applyAlignment="1" applyProtection="1">
      <alignment horizontal="center" wrapText="1"/>
      <protection/>
    </xf>
    <xf numFmtId="0" fontId="19" fillId="0" borderId="8" xfId="0" applyFont="1" applyBorder="1" applyAlignment="1" applyProtection="1">
      <alignment horizontal="center" wrapText="1"/>
      <protection/>
    </xf>
    <xf numFmtId="0" fontId="19" fillId="0" borderId="9" xfId="0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11" xfId="0" applyFont="1" applyBorder="1" applyAlignment="1" applyProtection="1">
      <alignment horizontal="center" wrapText="1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workbookViewId="0" topLeftCell="A37">
      <selection activeCell="D58" sqref="D58:D59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57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81"/>
      <c r="B5" s="93" t="s">
        <v>54</v>
      </c>
      <c r="C5" s="96" t="s">
        <v>58</v>
      </c>
      <c r="D5" s="82" t="s">
        <v>3</v>
      </c>
    </row>
    <row r="6" spans="1:4" ht="12.75" customHeight="1">
      <c r="A6" s="83" t="s">
        <v>4</v>
      </c>
      <c r="B6" s="94"/>
      <c r="C6" s="97"/>
      <c r="D6" s="84" t="s">
        <v>5</v>
      </c>
    </row>
    <row r="7" spans="1:4" ht="12.75">
      <c r="A7" s="85" t="s">
        <v>6</v>
      </c>
      <c r="B7" s="95"/>
      <c r="C7" s="98"/>
      <c r="D7" s="86" t="s">
        <v>7</v>
      </c>
    </row>
    <row r="8" spans="1:4" ht="12.75">
      <c r="A8" s="54"/>
      <c r="B8" s="55"/>
      <c r="C8" s="55"/>
      <c r="D8" s="55"/>
    </row>
    <row r="9" spans="1:4" ht="15">
      <c r="A9" s="56" t="s">
        <v>8</v>
      </c>
      <c r="B9" s="57">
        <f>+B10+B12+B15+B18+B20</f>
        <v>91883.1</v>
      </c>
      <c r="C9" s="57">
        <f>+C10+C12+C15+C18+C20</f>
        <v>55501.90000000001</v>
      </c>
      <c r="D9" s="57">
        <f>+C9/B9*100</f>
        <v>60.404905798781286</v>
      </c>
    </row>
    <row r="10" spans="1:4" ht="14.25">
      <c r="A10" s="59" t="s">
        <v>9</v>
      </c>
      <c r="B10" s="60">
        <f>(+B11)</f>
        <v>54000</v>
      </c>
      <c r="C10" s="60">
        <f>(+C11)</f>
        <v>28026.5</v>
      </c>
      <c r="D10" s="58">
        <f>+C10/B10*100</f>
        <v>51.900925925925925</v>
      </c>
    </row>
    <row r="11" spans="1:4" ht="14.25">
      <c r="A11" s="59" t="s">
        <v>10</v>
      </c>
      <c r="B11" s="60">
        <v>54000</v>
      </c>
      <c r="C11" s="60">
        <v>28026.5</v>
      </c>
      <c r="D11" s="58">
        <f>+C11/B11*100</f>
        <v>51.900925925925925</v>
      </c>
    </row>
    <row r="12" spans="1:4" s="6" customFormat="1" ht="15">
      <c r="A12" s="59" t="s">
        <v>11</v>
      </c>
      <c r="B12" s="60">
        <v>18083.1</v>
      </c>
      <c r="C12" s="60">
        <v>14532.3</v>
      </c>
      <c r="D12" s="58">
        <f>+C12/B12*100</f>
        <v>80.36398626341723</v>
      </c>
    </row>
    <row r="13" spans="1:4" ht="14.25">
      <c r="A13" s="59" t="s">
        <v>12</v>
      </c>
      <c r="B13" s="62"/>
      <c r="C13" s="62"/>
      <c r="D13" s="58"/>
    </row>
    <row r="14" spans="1:4" ht="14.25">
      <c r="A14" s="59" t="s">
        <v>13</v>
      </c>
      <c r="B14" s="60">
        <v>18083.1</v>
      </c>
      <c r="C14" s="60">
        <v>14527.2</v>
      </c>
      <c r="D14" s="58">
        <f>+C14/B14*100</f>
        <v>80.33578313452894</v>
      </c>
    </row>
    <row r="15" spans="1:4" ht="14.25">
      <c r="A15" s="59" t="s">
        <v>42</v>
      </c>
      <c r="B15" s="60">
        <f>+B16+B17</f>
        <v>14400</v>
      </c>
      <c r="C15" s="60">
        <f>+C16+C17</f>
        <v>8551.800000000001</v>
      </c>
      <c r="D15" s="58">
        <f aca="true" t="shared" si="0" ref="D15:D44">+C15/B15*100</f>
        <v>59.3875</v>
      </c>
    </row>
    <row r="16" spans="1:4" ht="14.25">
      <c r="A16" s="59" t="s">
        <v>43</v>
      </c>
      <c r="B16" s="60">
        <v>1450</v>
      </c>
      <c r="C16" s="60">
        <v>211.6</v>
      </c>
      <c r="D16" s="58">
        <f t="shared" si="0"/>
        <v>14.593103448275862</v>
      </c>
    </row>
    <row r="17" spans="1:4" ht="14.25">
      <c r="A17" s="59" t="s">
        <v>49</v>
      </c>
      <c r="B17" s="60">
        <v>12950</v>
      </c>
      <c r="C17" s="60">
        <v>8340.2</v>
      </c>
      <c r="D17" s="58">
        <f t="shared" si="0"/>
        <v>64.4030888030888</v>
      </c>
    </row>
    <row r="18" spans="1:4" ht="14.25">
      <c r="A18" s="59" t="s">
        <v>14</v>
      </c>
      <c r="B18" s="60">
        <v>5300</v>
      </c>
      <c r="C18" s="60">
        <v>4380.5</v>
      </c>
      <c r="D18" s="58">
        <f t="shared" si="0"/>
        <v>82.65094339622642</v>
      </c>
    </row>
    <row r="19" spans="1:4" ht="14.25">
      <c r="A19" s="59" t="s">
        <v>15</v>
      </c>
      <c r="B19" s="60"/>
      <c r="C19" s="60"/>
      <c r="D19" s="58"/>
    </row>
    <row r="20" spans="1:4" ht="14.25">
      <c r="A20" s="59" t="s">
        <v>16</v>
      </c>
      <c r="B20" s="61">
        <v>100</v>
      </c>
      <c r="C20" s="61">
        <v>10.8</v>
      </c>
      <c r="D20" s="58">
        <f t="shared" si="0"/>
        <v>10.8</v>
      </c>
    </row>
    <row r="21" spans="1:4" ht="15">
      <c r="A21" s="56" t="s">
        <v>17</v>
      </c>
      <c r="B21" s="57">
        <f>(B23+B29+B33+B34+B32)</f>
        <v>25285.4</v>
      </c>
      <c r="C21" s="57">
        <f>(C23+C29+C33+C34+C32)</f>
        <v>17283.9</v>
      </c>
      <c r="D21" s="57">
        <f t="shared" si="0"/>
        <v>68.35525639301731</v>
      </c>
    </row>
    <row r="22" spans="1:4" ht="14.25">
      <c r="A22" s="59" t="s">
        <v>44</v>
      </c>
      <c r="B22" s="60"/>
      <c r="C22" s="60"/>
      <c r="D22" s="58"/>
    </row>
    <row r="23" spans="1:4" ht="14.25">
      <c r="A23" s="59" t="s">
        <v>45</v>
      </c>
      <c r="B23" s="60">
        <f>+B25+B26+B28+B27</f>
        <v>8350</v>
      </c>
      <c r="C23" s="60">
        <f>+C25+C26+C28+C27</f>
        <v>5963.6</v>
      </c>
      <c r="D23" s="58">
        <f t="shared" si="0"/>
        <v>71.42035928143713</v>
      </c>
    </row>
    <row r="24" spans="1:4" ht="38.25" hidden="1">
      <c r="A24" s="78" t="s">
        <v>48</v>
      </c>
      <c r="B24" s="60"/>
      <c r="C24" s="60"/>
      <c r="D24" s="58" t="e">
        <f t="shared" si="0"/>
        <v>#DIV/0!</v>
      </c>
    </row>
    <row r="25" spans="1:4" ht="14.25">
      <c r="A25" s="59" t="s">
        <v>56</v>
      </c>
      <c r="B25" s="60">
        <v>4900</v>
      </c>
      <c r="C25" s="60">
        <v>3387.1</v>
      </c>
      <c r="D25" s="58">
        <f t="shared" si="0"/>
        <v>69.12448979591836</v>
      </c>
    </row>
    <row r="26" spans="1:4" ht="14.25">
      <c r="A26" s="59" t="s">
        <v>50</v>
      </c>
      <c r="B26" s="60">
        <v>3200</v>
      </c>
      <c r="C26" s="60">
        <v>2533.6</v>
      </c>
      <c r="D26" s="58">
        <f t="shared" si="0"/>
        <v>79.175</v>
      </c>
    </row>
    <row r="27" spans="1:4" ht="25.5">
      <c r="A27" s="87" t="s">
        <v>55</v>
      </c>
      <c r="B27" s="60"/>
      <c r="C27" s="60">
        <v>1.3</v>
      </c>
      <c r="D27" s="58"/>
    </row>
    <row r="28" spans="1:4" ht="14.25">
      <c r="A28" s="59" t="s">
        <v>51</v>
      </c>
      <c r="B28" s="60">
        <v>250</v>
      </c>
      <c r="C28" s="60">
        <v>41.6</v>
      </c>
      <c r="D28" s="58">
        <f t="shared" si="0"/>
        <v>16.64</v>
      </c>
    </row>
    <row r="29" spans="1:4" ht="14.25">
      <c r="A29" s="59" t="s">
        <v>18</v>
      </c>
      <c r="B29" s="60">
        <f>+B30</f>
        <v>1700</v>
      </c>
      <c r="C29" s="60">
        <f>+C30</f>
        <v>1088.9</v>
      </c>
      <c r="D29" s="58">
        <f t="shared" si="0"/>
        <v>64.0529411764706</v>
      </c>
    </row>
    <row r="30" spans="1:4" ht="14.25">
      <c r="A30" s="59" t="s">
        <v>19</v>
      </c>
      <c r="B30" s="60">
        <v>1700</v>
      </c>
      <c r="C30" s="60">
        <v>1088.9</v>
      </c>
      <c r="D30" s="58">
        <f t="shared" si="0"/>
        <v>64.0529411764706</v>
      </c>
    </row>
    <row r="31" spans="1:4" ht="14.25">
      <c r="A31" s="59" t="s">
        <v>20</v>
      </c>
      <c r="B31" s="60"/>
      <c r="C31" s="60"/>
      <c r="D31" s="58"/>
    </row>
    <row r="32" spans="1:4" ht="14.25">
      <c r="A32" s="59" t="s">
        <v>21</v>
      </c>
      <c r="B32" s="60">
        <v>11435.4</v>
      </c>
      <c r="C32" s="60">
        <v>8561.5</v>
      </c>
      <c r="D32" s="58">
        <f t="shared" si="0"/>
        <v>74.86839113629607</v>
      </c>
    </row>
    <row r="33" spans="1:4" ht="14.25">
      <c r="A33" s="59" t="s">
        <v>22</v>
      </c>
      <c r="B33" s="60">
        <v>3800</v>
      </c>
      <c r="C33" s="60">
        <v>1664.9</v>
      </c>
      <c r="D33" s="58">
        <f t="shared" si="0"/>
        <v>43.81315789473684</v>
      </c>
    </row>
    <row r="34" spans="1:4" ht="14.25">
      <c r="A34" s="59" t="s">
        <v>23</v>
      </c>
      <c r="B34" s="60"/>
      <c r="C34" s="60">
        <v>5</v>
      </c>
      <c r="D34" s="58"/>
    </row>
    <row r="35" spans="1:4" ht="15">
      <c r="A35" s="63" t="s">
        <v>24</v>
      </c>
      <c r="B35" s="67"/>
      <c r="C35" s="67"/>
      <c r="D35" s="58"/>
    </row>
    <row r="36" spans="1:4" ht="15">
      <c r="A36" s="63" t="s">
        <v>25</v>
      </c>
      <c r="B36" s="57">
        <v>339010.6</v>
      </c>
      <c r="C36" s="57">
        <v>141242.5</v>
      </c>
      <c r="D36" s="57">
        <f t="shared" si="0"/>
        <v>41.6631515356747</v>
      </c>
    </row>
    <row r="37" spans="1:4" ht="14.25">
      <c r="A37" s="64" t="s">
        <v>26</v>
      </c>
      <c r="B37" s="60">
        <v>72356.5</v>
      </c>
      <c r="C37" s="60">
        <v>51629</v>
      </c>
      <c r="D37" s="58">
        <f t="shared" si="0"/>
        <v>71.35364480039803</v>
      </c>
    </row>
    <row r="38" spans="1:4" ht="14.25">
      <c r="A38" s="64" t="s">
        <v>53</v>
      </c>
      <c r="B38" s="60">
        <f>+B36-B37</f>
        <v>266654.1</v>
      </c>
      <c r="C38" s="60">
        <f>+C36-C37</f>
        <v>89613.5</v>
      </c>
      <c r="D38" s="58">
        <f t="shared" si="0"/>
        <v>33.6066462132028</v>
      </c>
    </row>
    <row r="39" spans="1:4" ht="15">
      <c r="A39" s="65" t="s">
        <v>27</v>
      </c>
      <c r="B39" s="60"/>
      <c r="C39" s="60"/>
      <c r="D39" s="58"/>
    </row>
    <row r="40" spans="1:4" ht="15">
      <c r="A40" s="65" t="s">
        <v>28</v>
      </c>
      <c r="B40" s="57">
        <v>28658.4</v>
      </c>
      <c r="C40" s="57">
        <v>19393.1</v>
      </c>
      <c r="D40" s="57">
        <f t="shared" si="0"/>
        <v>67.6698629372191</v>
      </c>
    </row>
    <row r="41" spans="1:4" ht="15">
      <c r="A41" s="66"/>
      <c r="B41" s="60"/>
      <c r="C41" s="60"/>
      <c r="D41" s="57"/>
    </row>
    <row r="42" spans="1:5" ht="15">
      <c r="A42" s="65" t="s">
        <v>29</v>
      </c>
      <c r="B42" s="57">
        <f>(B9+B36+B40+B21)</f>
        <v>484837.5</v>
      </c>
      <c r="C42" s="57">
        <f>(C9+C36+C40+C21)</f>
        <v>233421.40000000002</v>
      </c>
      <c r="D42" s="57">
        <f t="shared" si="0"/>
        <v>48.144254518266436</v>
      </c>
      <c r="E42" s="80"/>
    </row>
    <row r="43" spans="1:4" ht="14.25">
      <c r="A43" s="64" t="s">
        <v>30</v>
      </c>
      <c r="B43" s="60">
        <f>B40+B9+B21</f>
        <v>145826.9</v>
      </c>
      <c r="C43" s="60">
        <f>C40+C9+C21</f>
        <v>92178.9</v>
      </c>
      <c r="D43" s="58">
        <f t="shared" si="0"/>
        <v>63.21117708735494</v>
      </c>
    </row>
    <row r="44" spans="1:4" ht="14.25">
      <c r="A44" s="64" t="s">
        <v>46</v>
      </c>
      <c r="B44" s="67">
        <f>+B43-B40</f>
        <v>117168.5</v>
      </c>
      <c r="C44" s="67">
        <f>+C43-C40</f>
        <v>72785.79999999999</v>
      </c>
      <c r="D44" s="58">
        <f t="shared" si="0"/>
        <v>62.1206211567102</v>
      </c>
    </row>
    <row r="45" spans="1:4" ht="12.75">
      <c r="A45" s="49"/>
      <c r="B45" s="49"/>
      <c r="C45" s="49"/>
      <c r="D45" s="60"/>
    </row>
    <row r="46" spans="1:4" ht="12.75">
      <c r="A46" s="81"/>
      <c r="B46" s="93" t="s">
        <v>54</v>
      </c>
      <c r="C46" s="96" t="s">
        <v>59</v>
      </c>
      <c r="D46" s="82" t="s">
        <v>3</v>
      </c>
    </row>
    <row r="47" spans="1:4" ht="12.75" customHeight="1">
      <c r="A47" s="83" t="s">
        <v>4</v>
      </c>
      <c r="B47" s="94"/>
      <c r="C47" s="97"/>
      <c r="D47" s="84" t="s">
        <v>5</v>
      </c>
    </row>
    <row r="48" spans="1:4" ht="12.75">
      <c r="A48" s="85" t="s">
        <v>6</v>
      </c>
      <c r="B48" s="95"/>
      <c r="C48" s="98"/>
      <c r="D48" s="86" t="s">
        <v>7</v>
      </c>
    </row>
    <row r="49" spans="1:4" ht="15.75">
      <c r="A49" s="68" t="s">
        <v>31</v>
      </c>
      <c r="B49" s="54"/>
      <c r="C49" s="59"/>
      <c r="D49" s="59"/>
    </row>
    <row r="50" spans="1:5" ht="14.25">
      <c r="A50" s="79" t="s">
        <v>32</v>
      </c>
      <c r="B50" s="69">
        <v>34100.4</v>
      </c>
      <c r="C50" s="69">
        <v>24238.2</v>
      </c>
      <c r="D50" s="58">
        <f aca="true" t="shared" si="1" ref="D50:D62">+C50/B50*100</f>
        <v>71.07893162543549</v>
      </c>
      <c r="E50" s="80"/>
    </row>
    <row r="51" spans="1:5" ht="15.75" customHeight="1">
      <c r="A51" s="79" t="s">
        <v>33</v>
      </c>
      <c r="B51" s="70">
        <v>694.4</v>
      </c>
      <c r="C51" s="70">
        <v>470.9</v>
      </c>
      <c r="D51" s="58">
        <f t="shared" si="1"/>
        <v>67.81394009216591</v>
      </c>
      <c r="E51" s="80"/>
    </row>
    <row r="52" spans="1:5" ht="14.25">
      <c r="A52" s="79" t="s">
        <v>34</v>
      </c>
      <c r="B52" s="70">
        <v>10884.7</v>
      </c>
      <c r="C52" s="70">
        <v>5194.1</v>
      </c>
      <c r="D52" s="58">
        <f t="shared" si="1"/>
        <v>47.71927568054241</v>
      </c>
      <c r="E52" s="80"/>
    </row>
    <row r="53" spans="1:5" ht="14.25">
      <c r="A53" s="79" t="s">
        <v>35</v>
      </c>
      <c r="B53" s="70">
        <v>215711.7</v>
      </c>
      <c r="C53" s="70">
        <v>26221</v>
      </c>
      <c r="D53" s="58">
        <f t="shared" si="1"/>
        <v>12.155576169489184</v>
      </c>
      <c r="E53" s="80"/>
    </row>
    <row r="54" spans="1:5" ht="14.25">
      <c r="A54" s="79" t="s">
        <v>47</v>
      </c>
      <c r="B54" s="70">
        <v>457.2</v>
      </c>
      <c r="C54" s="70">
        <v>156.8</v>
      </c>
      <c r="D54" s="58">
        <f t="shared" si="1"/>
        <v>34.29571303587052</v>
      </c>
      <c r="E54" s="80"/>
    </row>
    <row r="55" spans="1:5" ht="14.25">
      <c r="A55" s="79" t="s">
        <v>36</v>
      </c>
      <c r="B55" s="70">
        <v>143592.5</v>
      </c>
      <c r="C55" s="70">
        <v>78563.4</v>
      </c>
      <c r="D55" s="58">
        <f t="shared" si="1"/>
        <v>54.71274613924821</v>
      </c>
      <c r="E55" s="80"/>
    </row>
    <row r="56" spans="1:5" ht="25.5">
      <c r="A56" s="79" t="s">
        <v>37</v>
      </c>
      <c r="B56" s="91">
        <v>8214.2</v>
      </c>
      <c r="C56" s="91">
        <v>5039.2</v>
      </c>
      <c r="D56" s="58">
        <f t="shared" si="1"/>
        <v>61.347422755715705</v>
      </c>
      <c r="E56" s="80"/>
    </row>
    <row r="57" spans="1:5" ht="14.25">
      <c r="A57" s="79" t="s">
        <v>38</v>
      </c>
      <c r="B57" s="70">
        <v>47546.5</v>
      </c>
      <c r="C57" s="70">
        <v>27911.3</v>
      </c>
      <c r="D57" s="58">
        <f t="shared" si="1"/>
        <v>58.70316427076651</v>
      </c>
      <c r="E57" s="80"/>
    </row>
    <row r="58" spans="1:5" ht="14.25">
      <c r="A58" s="79" t="s">
        <v>39</v>
      </c>
      <c r="B58" s="70">
        <v>14154.1</v>
      </c>
      <c r="C58" s="70">
        <v>6940.4</v>
      </c>
      <c r="D58" s="58">
        <f t="shared" si="1"/>
        <v>49.03455535851802</v>
      </c>
      <c r="E58" s="80"/>
    </row>
    <row r="59" spans="1:5" ht="14.25">
      <c r="A59" s="79" t="s">
        <v>52</v>
      </c>
      <c r="B59" s="70">
        <v>19367.4</v>
      </c>
      <c r="C59" s="70">
        <v>11297.7</v>
      </c>
      <c r="D59" s="58">
        <f t="shared" si="1"/>
        <v>58.33359149911708</v>
      </c>
      <c r="E59" s="80"/>
    </row>
    <row r="60" spans="1:5" ht="15">
      <c r="A60" s="71" t="s">
        <v>40</v>
      </c>
      <c r="B60" s="72">
        <f>SUM(B50:B59)</f>
        <v>494723.10000000003</v>
      </c>
      <c r="C60" s="72">
        <f>SUM(C50:C59)</f>
        <v>186033</v>
      </c>
      <c r="D60" s="57">
        <f t="shared" si="1"/>
        <v>37.60345938970709</v>
      </c>
      <c r="E60" s="80"/>
    </row>
    <row r="61" spans="1:4" ht="14.25">
      <c r="A61" s="92"/>
      <c r="B61" s="92"/>
      <c r="C61" s="73"/>
      <c r="D61" s="58"/>
    </row>
    <row r="62" spans="1:4" ht="15">
      <c r="A62" s="88" t="s">
        <v>41</v>
      </c>
      <c r="B62" s="89">
        <f>+B42-B60</f>
        <v>-9885.600000000035</v>
      </c>
      <c r="C62" s="90">
        <f>+C42-C60</f>
        <v>47388.40000000002</v>
      </c>
      <c r="D62" s="57">
        <f t="shared" si="1"/>
        <v>-479.36796957190114</v>
      </c>
    </row>
    <row r="63" spans="1:4" ht="12.75">
      <c r="A63" s="74"/>
      <c r="B63" s="75"/>
      <c r="C63" s="75"/>
      <c r="D63" s="75"/>
    </row>
    <row r="64" spans="1:4" ht="12.75">
      <c r="A64" s="76"/>
      <c r="B64" s="76"/>
      <c r="C64" s="73"/>
      <c r="D64" s="77"/>
    </row>
    <row r="65" spans="1:4" ht="12.75">
      <c r="A65" s="49"/>
      <c r="B65" s="49"/>
      <c r="C65" s="49"/>
      <c r="D65" s="77"/>
    </row>
    <row r="66" spans="1:4" ht="12.75">
      <c r="A66" s="49"/>
      <c r="B66" s="49"/>
      <c r="C66" s="49"/>
      <c r="D66" s="77"/>
    </row>
    <row r="67" spans="1:4" ht="12.75">
      <c r="A67" s="76"/>
      <c r="B67" s="76"/>
      <c r="C67" s="73"/>
      <c r="D67" s="77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mergeCells count="5">
    <mergeCell ref="A61:B61"/>
    <mergeCell ref="B5:B7"/>
    <mergeCell ref="C5:C7"/>
    <mergeCell ref="B46:B48"/>
    <mergeCell ref="C46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1"/>
      <c r="B55" s="101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0"/>
      <c r="B64" s="100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2010-08-06T10:41:57Z</cp:lastPrinted>
  <dcterms:created xsi:type="dcterms:W3CDTF">2002-08-21T11:19:18Z</dcterms:created>
  <dcterms:modified xsi:type="dcterms:W3CDTF">2010-08-06T10:41:58Z</dcterms:modified>
  <cp:category/>
  <cp:version/>
  <cp:contentType/>
  <cp:contentStatus/>
</cp:coreProperties>
</file>