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615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<sst xmlns="http://schemas.openxmlformats.org/spreadsheetml/2006/main" count="67" uniqueCount="60">
  <si>
    <t xml:space="preserve">                                   </t>
  </si>
  <si>
    <t>Исполнено</t>
  </si>
  <si>
    <t>Процент</t>
  </si>
  <si>
    <t xml:space="preserve">Наименование </t>
  </si>
  <si>
    <t>исполнения</t>
  </si>
  <si>
    <t>показателя</t>
  </si>
  <si>
    <t xml:space="preserve">за год 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</si>
  <si>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</si>
  <si>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</si>
  <si>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</si>
  <si>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</si>
  <si>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</si>
  <si>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</si>
  <si>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</si>
  <si>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</si>
  <si>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</si>
  <si>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</si>
  <si>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</si>
  <si>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</si>
  <si>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</si>
  <si>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</si>
  <si>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</si>
  <si>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</si>
  <si>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</si>
  <si>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</si>
  <si>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</si>
  <si>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ДОХОДЫ ОТ ПРЕДПРИНИМАТЕЛЬСКОЙ И ИНОЙ</t>
  </si>
  <si>
    <t>ПРИНОСЯЩЕЙ ДОХОД ДЕЯТЕЛЬНОСТИ</t>
  </si>
  <si>
    <t>ВСЕГО ДОХОДОВ</t>
  </si>
  <si>
    <t>в том числе собственные ( c учетом предприн. деятельности)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</si>
  <si>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</si>
  <si>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</si>
  <si>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</si>
  <si>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</si>
  <si>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</si>
  <si>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</si>
  <si>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</si>
  <si>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</si>
  <si>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</si>
  <si>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</si>
  <si>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</si>
  <si>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</si>
  <si>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</si>
  <si>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</si>
  <si>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</si>
  <si>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</si>
  <si>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</si>
  <si>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 xml:space="preserve">           АНАЛИЗ СРАВНЕНИЯ ИСПОЛНЕНИЯ БЮДЖЕТА ГОРОДА ШУМЕРЛЯ</t>
  </si>
  <si>
    <t>Земельный налог</t>
  </si>
  <si>
    <t>Проценты получаемые от предоставления бюджетных кредитов внутри страны за счет средств бюджетов городских округов</t>
  </si>
  <si>
    <t>Доходы от сдачи в аренду имущества</t>
  </si>
  <si>
    <t>Доходы, получаемые в виде арендной платы за земельные участки</t>
  </si>
  <si>
    <t>Прочие доходы от использования имущества</t>
  </si>
  <si>
    <t>Субсидии и субвенции</t>
  </si>
  <si>
    <t>Поступило</t>
  </si>
  <si>
    <t>Межбюджетные трансферты</t>
  </si>
  <si>
    <t>на 01.04.2009г</t>
  </si>
  <si>
    <t>Поступило за 1 квартал 2010г.</t>
  </si>
  <si>
    <t>Платежи от государственных и муниципальных унитарных предприятий</t>
  </si>
  <si>
    <t>ПО СОСТОЯНИЮ НА 01.04.2010Г. В СРАВНЕНИИ С СООТВЕТСТВУЮЩИМ ПЕРИОДОМ ПРОШЛОГО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</si>
</sst>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#,##0.0"/>
  </numFmts>
  <fonts count="24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" xfId="0" applyFont="1" applyBorder="1" applyAlignment="1" applyProtection="1">
      <alignment horizontal="left"/>
      <protection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Border="1" applyAlignment="1" applyProtection="1">
      <alignment horizontal="left"/>
      <protection/>
    </xf>
    <xf numFmtId="169" fontId="18" fillId="0" borderId="0" xfId="0" applyNumberFormat="1" applyFont="1" applyAlignment="1" applyProtection="1">
      <alignment horizontal="right"/>
      <protection/>
    </xf>
    <xf numFmtId="169" fontId="19" fillId="0" borderId="0" xfId="0" applyNumberFormat="1" applyFont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/>
      <protection/>
    </xf>
    <xf numFmtId="169" fontId="17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Border="1" applyAlignment="1">
      <alignment horizontal="center"/>
    </xf>
    <xf numFmtId="170" fontId="17" fillId="2" borderId="0" xfId="20" applyNumberFormat="1" applyFont="1" applyFill="1" applyBorder="1" applyAlignment="1" applyProtection="1">
      <alignment horizontal="right" vertical="top" shrinkToFit="1"/>
      <protection/>
    </xf>
    <xf numFmtId="170" fontId="17" fillId="2" borderId="0" xfId="0" applyNumberFormat="1" applyFont="1" applyFill="1" applyBorder="1" applyAlignment="1">
      <alignment horizontal="right" vertical="top" shrinkToFit="1"/>
    </xf>
    <xf numFmtId="0" fontId="18" fillId="2" borderId="0" xfId="0" applyFont="1" applyFill="1" applyAlignment="1">
      <alignment/>
    </xf>
    <xf numFmtId="170" fontId="18" fillId="2" borderId="0" xfId="0" applyNumberFormat="1" applyFont="1" applyFill="1" applyBorder="1" applyAlignment="1">
      <alignment horizontal="right" vertical="top" shrinkToFit="1"/>
    </xf>
    <xf numFmtId="0" fontId="20" fillId="2" borderId="0" xfId="0" applyFont="1" applyFill="1" applyBorder="1" applyAlignment="1">
      <alignment/>
    </xf>
    <xf numFmtId="171" fontId="17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170" fontId="17" fillId="2" borderId="0" xfId="0" applyNumberFormat="1" applyFont="1" applyFill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wrapText="1"/>
      <protection/>
    </xf>
    <xf numFmtId="0" fontId="17" fillId="2" borderId="0" xfId="0" applyFont="1" applyFill="1" applyBorder="1" applyAlignment="1">
      <alignment vertical="top" wrapText="1"/>
    </xf>
    <xf numFmtId="0" fontId="20" fillId="2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 applyProtection="1">
      <alignment horizontal="left"/>
      <protection/>
    </xf>
    <xf numFmtId="0" fontId="17" fillId="0" borderId="3" xfId="0" applyFont="1" applyBorder="1" applyAlignment="1" applyProtection="1">
      <alignment horizontal="left"/>
      <protection/>
    </xf>
    <xf numFmtId="0" fontId="17" fillId="0" borderId="0" xfId="0" applyFont="1" applyAlignment="1">
      <alignment horizontal="right"/>
    </xf>
    <xf numFmtId="169" fontId="22" fillId="2" borderId="0" xfId="0" applyNumberFormat="1" applyFont="1" applyFill="1" applyAlignment="1" applyProtection="1">
      <alignment horizontal="right"/>
      <protection/>
    </xf>
    <xf numFmtId="169" fontId="23" fillId="2" borderId="0" xfId="0" applyNumberFormat="1" applyFont="1" applyFill="1" applyAlignment="1" applyProtection="1">
      <alignment horizontal="right"/>
      <protection/>
    </xf>
    <xf numFmtId="167" fontId="17" fillId="0" borderId="0" xfId="0" applyNumberFormat="1" applyFont="1" applyAlignment="1">
      <alignment horizontal="right"/>
    </xf>
    <xf numFmtId="170" fontId="17" fillId="2" borderId="0" xfId="0" applyNumberFormat="1" applyFont="1" applyFill="1" applyBorder="1" applyAlignment="1">
      <alignment/>
    </xf>
    <xf numFmtId="0" fontId="17" fillId="0" borderId="4" xfId="0" applyFont="1" applyBorder="1" applyAlignment="1" applyProtection="1">
      <alignment horizontal="left"/>
      <protection/>
    </xf>
    <xf numFmtId="0" fontId="17" fillId="0" borderId="5" xfId="0" applyFont="1" applyBorder="1" applyAlignment="1">
      <alignment/>
    </xf>
    <xf numFmtId="0" fontId="17" fillId="0" borderId="6" xfId="0" applyFont="1" applyBorder="1" applyAlignment="1" applyProtection="1">
      <alignment horizontal="left"/>
      <protection/>
    </xf>
    <xf numFmtId="0" fontId="17" fillId="0" borderId="7" xfId="0" applyFont="1" applyBorder="1" applyAlignment="1" applyProtection="1">
      <alignment horizontal="left"/>
      <protection/>
    </xf>
    <xf numFmtId="0" fontId="17" fillId="0" borderId="8" xfId="0" applyFont="1" applyBorder="1" applyAlignment="1" applyProtection="1">
      <alignment horizontal="left"/>
      <protection/>
    </xf>
    <xf numFmtId="0" fontId="17" fillId="0" borderId="9" xfId="0" applyFont="1" applyBorder="1" applyAlignment="1" applyProtection="1">
      <alignment horizontal="left"/>
      <protection/>
    </xf>
    <xf numFmtId="0" fontId="17" fillId="0" borderId="10" xfId="0" applyFont="1" applyBorder="1" applyAlignment="1">
      <alignment/>
    </xf>
    <xf numFmtId="0" fontId="17" fillId="0" borderId="11" xfId="0" applyFont="1" applyBorder="1" applyAlignment="1" applyProtection="1">
      <alignment horizontal="left"/>
      <protection/>
    </xf>
    <xf numFmtId="0" fontId="17" fillId="0" borderId="0" xfId="0" applyFont="1" applyFill="1" applyBorder="1" applyAlignment="1">
      <alignment wrapText="1"/>
    </xf>
    <xf numFmtId="0" fontId="17" fillId="0" borderId="12" xfId="0" applyFont="1" applyBorder="1" applyAlignment="1">
      <alignment/>
    </xf>
    <xf numFmtId="171" fontId="20" fillId="2" borderId="0" xfId="0" applyNumberFormat="1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17" fillId="0" borderId="1" xfId="0" applyFont="1" applyBorder="1" applyAlignment="1" applyProtection="1">
      <alignment horizontal="center" wrapText="1"/>
      <protection/>
    </xf>
    <xf numFmtId="0" fontId="17" fillId="0" borderId="4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1"/>
  <sheetViews>
    <sheetView tabSelected="1" view="pageBreakPreview" zoomScaleSheetLayoutView="100" workbookViewId="0" topLeftCell="A46">
      <selection activeCell="A65" sqref="A65:D66"/>
    </sheetView>
  </sheetViews>
  <sheetFormatPr defaultColWidth="9.00390625" defaultRowHeight="12.75"/>
  <cols>
    <col min="1" max="1" width="48.375" style="3" customWidth="1"/>
    <col min="2" max="2" width="13.625" style="1" customWidth="1"/>
    <col min="3" max="3" width="15.125" style="1" customWidth="1"/>
    <col min="4" max="4" width="13.125" style="3" customWidth="1"/>
    <col min="5" max="5" width="8.37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2.75">
      <c r="A1" s="93" t="s">
        <v>47</v>
      </c>
      <c r="B1" s="93"/>
      <c r="C1" s="93"/>
      <c r="D1" s="93"/>
    </row>
    <row r="2" spans="1:4" ht="12.75">
      <c r="A2" s="93" t="s">
        <v>59</v>
      </c>
      <c r="B2" s="93"/>
      <c r="C2" s="93"/>
      <c r="D2" s="93"/>
    </row>
    <row r="3" spans="1:4" ht="12.75">
      <c r="A3"/>
      <c r="B3" s="48"/>
      <c r="C3" s="48"/>
      <c r="D3" s="48"/>
    </row>
    <row r="4" spans="1:7" ht="14.25">
      <c r="A4" s="47" t="s">
        <v>0</v>
      </c>
      <c r="B4" s="47"/>
      <c r="C4" s="47"/>
      <c r="D4" s="47"/>
      <c r="E4" s="11"/>
      <c r="F4" s="4"/>
      <c r="G4" s="12"/>
    </row>
    <row r="5" spans="1:4" ht="12.75" customHeight="1">
      <c r="A5" s="82"/>
      <c r="B5" s="74" t="s">
        <v>54</v>
      </c>
      <c r="C5" s="94" t="s">
        <v>57</v>
      </c>
      <c r="D5" s="83" t="s">
        <v>2</v>
      </c>
    </row>
    <row r="6" spans="1:4" ht="12.75">
      <c r="A6" s="84" t="s">
        <v>3</v>
      </c>
      <c r="B6" s="75" t="s">
        <v>56</v>
      </c>
      <c r="C6" s="95"/>
      <c r="D6" s="85" t="s">
        <v>4</v>
      </c>
    </row>
    <row r="7" spans="1:4" ht="12.75">
      <c r="A7" s="86" t="s">
        <v>5</v>
      </c>
      <c r="B7" s="87"/>
      <c r="C7" s="96"/>
      <c r="D7" s="88" t="s">
        <v>6</v>
      </c>
    </row>
    <row r="8" spans="1:4" ht="12.75">
      <c r="A8" s="50"/>
      <c r="B8" s="51"/>
      <c r="C8" s="51"/>
      <c r="D8" s="51"/>
    </row>
    <row r="9" spans="1:4" ht="15">
      <c r="A9" s="52" t="s">
        <v>7</v>
      </c>
      <c r="B9" s="53">
        <f>+B10+B12+B15+B18+B20</f>
        <v>21246.8</v>
      </c>
      <c r="C9" s="53">
        <f>+C10+C12+C15+C18+C20</f>
        <v>19629.2</v>
      </c>
      <c r="D9" s="53">
        <f>+C9/B9*100</f>
        <v>92.38661822015551</v>
      </c>
    </row>
    <row r="10" spans="1:4" ht="14.25">
      <c r="A10" s="55" t="s">
        <v>8</v>
      </c>
      <c r="B10" s="56">
        <f>(+B11)</f>
        <v>13570</v>
      </c>
      <c r="C10" s="56">
        <f>(+C11)</f>
        <v>10631.8</v>
      </c>
      <c r="D10" s="54">
        <f aca="true" t="shared" si="0" ref="D10:D44">+C10/B10*100</f>
        <v>78.34782608695652</v>
      </c>
    </row>
    <row r="11" spans="1:4" ht="14.25">
      <c r="A11" s="55" t="s">
        <v>9</v>
      </c>
      <c r="B11" s="56">
        <v>13570</v>
      </c>
      <c r="C11" s="56">
        <v>10631.8</v>
      </c>
      <c r="D11" s="54">
        <f t="shared" si="0"/>
        <v>78.34782608695652</v>
      </c>
    </row>
    <row r="12" spans="1:4" s="6" customFormat="1" ht="15">
      <c r="A12" s="55" t="s">
        <v>10</v>
      </c>
      <c r="B12" s="56">
        <f>+B14</f>
        <v>3875.1</v>
      </c>
      <c r="C12" s="56">
        <v>4855.9</v>
      </c>
      <c r="D12" s="54">
        <f t="shared" si="0"/>
        <v>125.31031457252715</v>
      </c>
    </row>
    <row r="13" spans="1:4" ht="14.25">
      <c r="A13" s="55" t="s">
        <v>11</v>
      </c>
      <c r="B13" s="76"/>
      <c r="C13" s="76"/>
      <c r="D13" s="54"/>
    </row>
    <row r="14" spans="1:4" ht="14.25">
      <c r="A14" s="55" t="s">
        <v>12</v>
      </c>
      <c r="B14" s="56">
        <v>3875.1</v>
      </c>
      <c r="C14" s="56">
        <v>4856</v>
      </c>
      <c r="D14" s="54">
        <f t="shared" si="0"/>
        <v>125.31289515109287</v>
      </c>
    </row>
    <row r="15" spans="1:4" ht="14.25">
      <c r="A15" s="55" t="s">
        <v>41</v>
      </c>
      <c r="B15" s="56">
        <f>+B16+B17</f>
        <v>3202.2</v>
      </c>
      <c r="C15" s="56">
        <f>+C16+C17</f>
        <v>3027.8</v>
      </c>
      <c r="D15" s="54">
        <f t="shared" si="0"/>
        <v>94.55374430079321</v>
      </c>
    </row>
    <row r="16" spans="1:4" ht="14.25">
      <c r="A16" s="55" t="s">
        <v>42</v>
      </c>
      <c r="B16" s="56">
        <v>117.6</v>
      </c>
      <c r="C16" s="56">
        <v>60.3</v>
      </c>
      <c r="D16" s="54">
        <f t="shared" si="0"/>
        <v>51.275510204081634</v>
      </c>
    </row>
    <row r="17" spans="1:4" ht="14.25">
      <c r="A17" s="55" t="s">
        <v>48</v>
      </c>
      <c r="B17" s="56">
        <v>3084.6</v>
      </c>
      <c r="C17" s="56">
        <v>2967.5</v>
      </c>
      <c r="D17" s="54">
        <f t="shared" si="0"/>
        <v>96.20372171432277</v>
      </c>
    </row>
    <row r="18" spans="1:4" ht="14.25">
      <c r="A18" s="55" t="s">
        <v>13</v>
      </c>
      <c r="B18" s="56">
        <v>505.7</v>
      </c>
      <c r="C18" s="56">
        <v>1109.8</v>
      </c>
      <c r="D18" s="54">
        <f t="shared" si="0"/>
        <v>219.45817678465494</v>
      </c>
    </row>
    <row r="19" spans="1:4" ht="14.25">
      <c r="A19" s="55" t="s">
        <v>14</v>
      </c>
      <c r="B19" s="77"/>
      <c r="C19" s="56"/>
      <c r="D19" s="54"/>
    </row>
    <row r="20" spans="1:4" ht="14.25">
      <c r="A20" s="55" t="s">
        <v>15</v>
      </c>
      <c r="B20" s="77">
        <v>93.8</v>
      </c>
      <c r="C20" s="77">
        <v>3.9</v>
      </c>
      <c r="D20" s="54">
        <f t="shared" si="0"/>
        <v>4.157782515991471</v>
      </c>
    </row>
    <row r="21" spans="1:4" ht="15">
      <c r="A21" s="52" t="s">
        <v>16</v>
      </c>
      <c r="B21" s="53">
        <f>(B23+B29+B33+B34+B32)</f>
        <v>3007.7000000000003</v>
      </c>
      <c r="C21" s="53">
        <f>+C23+C29+C32+C33+C34</f>
        <v>5123.6</v>
      </c>
      <c r="D21" s="53">
        <f t="shared" si="0"/>
        <v>170.3494364464541</v>
      </c>
    </row>
    <row r="22" spans="1:4" ht="14.25">
      <c r="A22" s="55" t="s">
        <v>43</v>
      </c>
      <c r="B22" s="77"/>
      <c r="C22" s="56"/>
      <c r="D22" s="54"/>
    </row>
    <row r="23" spans="1:4" ht="14.25">
      <c r="A23" s="55" t="s">
        <v>44</v>
      </c>
      <c r="B23" s="56">
        <f>+B25+B26+B27</f>
        <v>1942.7</v>
      </c>
      <c r="C23" s="56">
        <f>+C25+C26+C27+C28</f>
        <v>1458.3</v>
      </c>
      <c r="D23" s="54">
        <f t="shared" si="0"/>
        <v>75.06563030833375</v>
      </c>
    </row>
    <row r="24" spans="1:4" ht="38.25">
      <c r="A24" s="70" t="s">
        <v>49</v>
      </c>
      <c r="B24" s="56"/>
      <c r="C24" s="56"/>
      <c r="D24" s="54"/>
    </row>
    <row r="25" spans="1:4" ht="14.25">
      <c r="A25" s="55" t="s">
        <v>51</v>
      </c>
      <c r="B25" s="77">
        <v>926.7</v>
      </c>
      <c r="C25" s="56">
        <v>701.9</v>
      </c>
      <c r="D25" s="54">
        <f t="shared" si="0"/>
        <v>75.74187978849682</v>
      </c>
    </row>
    <row r="26" spans="1:4" ht="14.25">
      <c r="A26" s="55" t="s">
        <v>50</v>
      </c>
      <c r="B26" s="77">
        <v>888.7</v>
      </c>
      <c r="C26" s="56">
        <v>735.1</v>
      </c>
      <c r="D26" s="54">
        <f t="shared" si="0"/>
        <v>82.71632721953415</v>
      </c>
    </row>
    <row r="27" spans="1:4" ht="25.5">
      <c r="A27" s="89" t="s">
        <v>58</v>
      </c>
      <c r="B27" s="77">
        <v>127.3</v>
      </c>
      <c r="C27" s="56">
        <v>1.3</v>
      </c>
      <c r="D27" s="54">
        <f t="shared" si="0"/>
        <v>1.021209740769835</v>
      </c>
    </row>
    <row r="28" spans="1:4" ht="14.25">
      <c r="A28" s="55" t="s">
        <v>52</v>
      </c>
      <c r="B28" s="77"/>
      <c r="C28" s="56">
        <v>20</v>
      </c>
      <c r="D28" s="54"/>
    </row>
    <row r="29" spans="1:4" ht="14.25">
      <c r="A29" s="55" t="s">
        <v>17</v>
      </c>
      <c r="B29" s="56">
        <f>+B30</f>
        <v>272.5</v>
      </c>
      <c r="C29" s="56">
        <f>+C30</f>
        <v>325.1</v>
      </c>
      <c r="D29" s="54">
        <f t="shared" si="0"/>
        <v>119.30275229357798</v>
      </c>
    </row>
    <row r="30" spans="1:4" ht="14.25">
      <c r="A30" s="55" t="s">
        <v>18</v>
      </c>
      <c r="B30" s="77">
        <v>272.5</v>
      </c>
      <c r="C30" s="56">
        <v>325.1</v>
      </c>
      <c r="D30" s="54">
        <f t="shared" si="0"/>
        <v>119.30275229357798</v>
      </c>
    </row>
    <row r="31" spans="1:4" ht="14.25">
      <c r="A31" s="55" t="s">
        <v>19</v>
      </c>
      <c r="B31" s="77"/>
      <c r="C31" s="56"/>
      <c r="D31" s="54"/>
    </row>
    <row r="32" spans="1:4" ht="14.25">
      <c r="A32" s="55" t="s">
        <v>20</v>
      </c>
      <c r="B32" s="77">
        <v>25.4</v>
      </c>
      <c r="C32" s="56">
        <v>2545.7</v>
      </c>
      <c r="D32" s="54">
        <f t="shared" si="0"/>
        <v>10022.44094488189</v>
      </c>
    </row>
    <row r="33" spans="1:4" ht="14.25">
      <c r="A33" s="55" t="s">
        <v>21</v>
      </c>
      <c r="B33" s="77">
        <v>761.3</v>
      </c>
      <c r="C33" s="56">
        <v>794.4</v>
      </c>
      <c r="D33" s="54">
        <f t="shared" si="0"/>
        <v>104.34782608695652</v>
      </c>
    </row>
    <row r="34" spans="1:4" ht="14.25">
      <c r="A34" s="55" t="s">
        <v>22</v>
      </c>
      <c r="B34" s="77">
        <v>5.8</v>
      </c>
      <c r="C34" s="56">
        <v>0.1</v>
      </c>
      <c r="D34" s="54">
        <f t="shared" si="0"/>
        <v>1.7241379310344827</v>
      </c>
    </row>
    <row r="35" spans="1:4" ht="15">
      <c r="A35" s="57" t="s">
        <v>23</v>
      </c>
      <c r="B35" s="77"/>
      <c r="C35" s="79"/>
      <c r="D35" s="54"/>
    </row>
    <row r="36" spans="1:4" ht="15">
      <c r="A36" s="57" t="s">
        <v>24</v>
      </c>
      <c r="B36" s="53">
        <f>+B37+B38</f>
        <v>35666.1</v>
      </c>
      <c r="C36" s="53">
        <v>29708.4</v>
      </c>
      <c r="D36" s="53">
        <f t="shared" si="0"/>
        <v>83.29590283210108</v>
      </c>
    </row>
    <row r="37" spans="1:4" ht="14.25">
      <c r="A37" s="58" t="s">
        <v>25</v>
      </c>
      <c r="B37" s="77">
        <v>20514.8</v>
      </c>
      <c r="C37" s="56">
        <v>17076.1</v>
      </c>
      <c r="D37" s="54">
        <f t="shared" si="0"/>
        <v>83.23795503733889</v>
      </c>
    </row>
    <row r="38" spans="1:4" ht="14.25">
      <c r="A38" s="58" t="s">
        <v>53</v>
      </c>
      <c r="B38" s="77">
        <v>15151.3</v>
      </c>
      <c r="C38" s="56">
        <f>+C36-C37</f>
        <v>12632.300000000003</v>
      </c>
      <c r="D38" s="54">
        <f t="shared" si="0"/>
        <v>83.37436391596763</v>
      </c>
    </row>
    <row r="39" spans="1:4" ht="15">
      <c r="A39" s="59" t="s">
        <v>26</v>
      </c>
      <c r="B39" s="77"/>
      <c r="C39" s="56"/>
      <c r="D39" s="54"/>
    </row>
    <row r="40" spans="1:4" ht="15">
      <c r="A40" s="59" t="s">
        <v>27</v>
      </c>
      <c r="B40" s="78">
        <v>4368.4</v>
      </c>
      <c r="C40" s="53">
        <v>8089.4</v>
      </c>
      <c r="D40" s="53">
        <f t="shared" si="0"/>
        <v>185.17992857796906</v>
      </c>
    </row>
    <row r="41" spans="1:4" ht="14.25">
      <c r="A41" s="60"/>
      <c r="B41" s="77"/>
      <c r="C41" s="56"/>
      <c r="D41" s="54"/>
    </row>
    <row r="42" spans="1:4" ht="15">
      <c r="A42" s="59" t="s">
        <v>28</v>
      </c>
      <c r="B42" s="78">
        <f>(B9+B36+B40+B21)</f>
        <v>64288.99999999999</v>
      </c>
      <c r="C42" s="53">
        <f>(C9+C36+C40+C21)</f>
        <v>62550.600000000006</v>
      </c>
      <c r="D42" s="53">
        <f t="shared" si="0"/>
        <v>97.29596042868923</v>
      </c>
    </row>
    <row r="43" spans="1:4" ht="14.25">
      <c r="A43" s="58" t="s">
        <v>29</v>
      </c>
      <c r="B43" s="56">
        <f>B40+B9+B21</f>
        <v>28622.899999999998</v>
      </c>
      <c r="C43" s="56">
        <f>C40+C9+C21</f>
        <v>32842.2</v>
      </c>
      <c r="D43" s="54">
        <f t="shared" si="0"/>
        <v>114.7409940991304</v>
      </c>
    </row>
    <row r="44" spans="1:4" ht="14.25">
      <c r="A44" s="58" t="s">
        <v>45</v>
      </c>
      <c r="B44" s="79">
        <f>+B43-B40</f>
        <v>24254.5</v>
      </c>
      <c r="C44" s="79">
        <f>+C43-C40</f>
        <v>24752.799999999996</v>
      </c>
      <c r="D44" s="54">
        <f t="shared" si="0"/>
        <v>102.05446412006019</v>
      </c>
    </row>
    <row r="45" spans="1:4" ht="12.75">
      <c r="A45" s="47"/>
      <c r="B45" s="73"/>
      <c r="C45" s="47"/>
      <c r="D45" s="56"/>
    </row>
    <row r="46" spans="1:4" ht="12.75">
      <c r="A46" s="82"/>
      <c r="B46" s="49" t="s">
        <v>1</v>
      </c>
      <c r="C46" s="94" t="s">
        <v>57</v>
      </c>
      <c r="D46" s="83" t="s">
        <v>2</v>
      </c>
    </row>
    <row r="47" spans="1:4" ht="12.75" customHeight="1">
      <c r="A47" s="84" t="s">
        <v>3</v>
      </c>
      <c r="B47" s="81" t="s">
        <v>56</v>
      </c>
      <c r="C47" s="95"/>
      <c r="D47" s="85" t="s">
        <v>4</v>
      </c>
    </row>
    <row r="48" spans="1:4" ht="12.75" customHeight="1">
      <c r="A48" s="86" t="s">
        <v>5</v>
      </c>
      <c r="B48" s="90"/>
      <c r="C48" s="96"/>
      <c r="D48" s="88" t="s">
        <v>6</v>
      </c>
    </row>
    <row r="49" spans="1:4" ht="15.75">
      <c r="A49" s="61" t="s">
        <v>30</v>
      </c>
      <c r="B49" s="55"/>
      <c r="C49" s="3"/>
      <c r="D49" s="55"/>
    </row>
    <row r="50" spans="1:4" ht="14.25">
      <c r="A50" s="71" t="s">
        <v>31</v>
      </c>
      <c r="B50" s="62">
        <v>3969.7</v>
      </c>
      <c r="C50" s="62">
        <v>8412.5</v>
      </c>
      <c r="D50" s="54">
        <f aca="true" t="shared" si="1" ref="D50:D62">+C50/B50*100</f>
        <v>211.91777716200218</v>
      </c>
    </row>
    <row r="51" spans="1:4" ht="15.75" customHeight="1">
      <c r="A51" s="71" t="s">
        <v>32</v>
      </c>
      <c r="B51" s="63">
        <v>159.1</v>
      </c>
      <c r="C51" s="63">
        <v>161.1</v>
      </c>
      <c r="D51" s="54">
        <f t="shared" si="1"/>
        <v>101.2570710245129</v>
      </c>
    </row>
    <row r="52" spans="1:4" ht="14.25">
      <c r="A52" s="71" t="s">
        <v>33</v>
      </c>
      <c r="B52" s="63">
        <v>113.7</v>
      </c>
      <c r="C52" s="63">
        <v>323</v>
      </c>
      <c r="D52" s="54">
        <f t="shared" si="1"/>
        <v>284.08091468777485</v>
      </c>
    </row>
    <row r="53" spans="1:4" ht="14.25">
      <c r="A53" s="71" t="s">
        <v>34</v>
      </c>
      <c r="B53" s="63">
        <v>6171.4</v>
      </c>
      <c r="C53" s="63">
        <v>3387.3</v>
      </c>
      <c r="D53" s="54">
        <f t="shared" si="1"/>
        <v>54.887059662313256</v>
      </c>
    </row>
    <row r="54" spans="1:4" ht="14.25">
      <c r="A54" s="71" t="s">
        <v>46</v>
      </c>
      <c r="B54" s="63"/>
      <c r="C54" s="63"/>
      <c r="D54" s="54"/>
    </row>
    <row r="55" spans="1:4" ht="14.25">
      <c r="A55" s="71" t="s">
        <v>35</v>
      </c>
      <c r="B55" s="63">
        <v>27344.3</v>
      </c>
      <c r="C55" s="63">
        <v>24196.5</v>
      </c>
      <c r="D55" s="54">
        <f t="shared" si="1"/>
        <v>88.48827726436589</v>
      </c>
    </row>
    <row r="56" spans="1:4" ht="25.5">
      <c r="A56" s="71" t="s">
        <v>36</v>
      </c>
      <c r="B56" s="63">
        <v>2427.2</v>
      </c>
      <c r="C56" s="63">
        <v>1758.2</v>
      </c>
      <c r="D56" s="54">
        <f t="shared" si="1"/>
        <v>72.43737640079104</v>
      </c>
    </row>
    <row r="57" spans="1:4" ht="14.25">
      <c r="A57" s="71" t="s">
        <v>37</v>
      </c>
      <c r="B57" s="63">
        <v>14249.1</v>
      </c>
      <c r="C57" s="63">
        <v>11331.8</v>
      </c>
      <c r="D57" s="54">
        <f t="shared" si="1"/>
        <v>79.52642623042858</v>
      </c>
    </row>
    <row r="58" spans="1:4" ht="14.25">
      <c r="A58" s="71" t="s">
        <v>38</v>
      </c>
      <c r="B58" s="63">
        <v>1539.3</v>
      </c>
      <c r="C58" s="63">
        <v>297.5</v>
      </c>
      <c r="D58" s="54">
        <f t="shared" si="1"/>
        <v>19.326966803092315</v>
      </c>
    </row>
    <row r="59" spans="1:4" ht="14.25">
      <c r="A59" s="71" t="s">
        <v>55</v>
      </c>
      <c r="B59" s="63"/>
      <c r="C59" s="63">
        <v>4841.9</v>
      </c>
      <c r="D59" s="54"/>
    </row>
    <row r="60" spans="1:4" ht="15">
      <c r="A60" s="64" t="s">
        <v>39</v>
      </c>
      <c r="B60" s="65">
        <f>SUM(B50:B59)</f>
        <v>55973.799999999996</v>
      </c>
      <c r="C60" s="65">
        <f>SUM(C50:C59)</f>
        <v>54709.799999999996</v>
      </c>
      <c r="D60" s="53">
        <f t="shared" si="1"/>
        <v>97.74180062815103</v>
      </c>
    </row>
    <row r="61" spans="1:4" ht="14.25">
      <c r="A61" s="72"/>
      <c r="B61" s="80"/>
      <c r="C61" s="80"/>
      <c r="D61" s="54"/>
    </row>
    <row r="62" spans="1:4" ht="15">
      <c r="A62" s="92" t="s">
        <v>40</v>
      </c>
      <c r="B62" s="91">
        <f>+B42-B60</f>
        <v>8315.199999999997</v>
      </c>
      <c r="C62" s="91">
        <f>+C42-C60</f>
        <v>7840.80000000001</v>
      </c>
      <c r="D62" s="53">
        <f t="shared" si="1"/>
        <v>94.2947854531462</v>
      </c>
    </row>
    <row r="63" spans="1:4" ht="12.75">
      <c r="A63" s="66"/>
      <c r="B63" s="67"/>
      <c r="C63" s="67"/>
      <c r="D63" s="67"/>
    </row>
    <row r="64" spans="1:4" ht="12.75">
      <c r="A64" s="68"/>
      <c r="B64" s="68"/>
      <c r="C64" s="68"/>
      <c r="D64" s="69"/>
    </row>
    <row r="65" spans="1:4" ht="12.75">
      <c r="A65" s="47"/>
      <c r="B65" s="47"/>
      <c r="C65" s="47"/>
      <c r="D65" s="69"/>
    </row>
    <row r="66" spans="1:4" ht="12.75">
      <c r="A66" s="47"/>
      <c r="B66" s="47"/>
      <c r="C66" s="47"/>
      <c r="D66" s="69"/>
    </row>
    <row r="67" spans="1:4" ht="12.75">
      <c r="A67" s="68"/>
      <c r="B67" s="68"/>
      <c r="C67" s="68"/>
      <c r="D67" s="69"/>
    </row>
    <row r="68" ht="14.25">
      <c r="A68" s="4"/>
    </row>
    <row r="69" ht="14.25">
      <c r="A69" s="4"/>
    </row>
    <row r="70" ht="14.25">
      <c r="A70" s="4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</sheetData>
  <mergeCells count="4">
    <mergeCell ref="A1:D1"/>
    <mergeCell ref="A2:D2"/>
    <mergeCell ref="C5:C7"/>
    <mergeCell ref="C46:C48"/>
  </mergeCells>
  <printOptions/>
  <pageMargins left="1.55" right="0.2" top="0.29" bottom="0.21" header="0.24" footer="0.16"/>
  <pageSetup horizontalDpi="120" verticalDpi="12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00"/>
      <c r="B4" s="100"/>
      <c r="C4" s="100"/>
      <c r="D4" s="100"/>
      <c r="E4" s="100"/>
      <c r="F4" s="100"/>
      <c r="G4" s="100"/>
    </row>
    <row r="5" spans="1:9" ht="15">
      <c r="A5" s="101"/>
      <c r="B5" s="101"/>
      <c r="C5" s="101"/>
      <c r="D5" s="101"/>
      <c r="E5" s="101"/>
      <c r="F5" s="101"/>
      <c r="G5" s="101"/>
      <c r="I5" s="5"/>
    </row>
    <row r="6" spans="4:6" ht="15">
      <c r="D6" s="101"/>
      <c r="E6" s="101"/>
      <c r="F6" s="101"/>
    </row>
    <row r="8" spans="1:7" ht="33.75" customHeight="1">
      <c r="A8" s="99"/>
      <c r="B8" s="99"/>
      <c r="C8" s="99"/>
      <c r="D8" s="99"/>
      <c r="E8" s="99"/>
      <c r="F8" s="99"/>
      <c r="G8" s="99"/>
    </row>
    <row r="9" spans="1:7" ht="45.75" customHeight="1">
      <c r="A9" s="99"/>
      <c r="B9" s="99"/>
      <c r="C9" s="99"/>
      <c r="D9" s="99"/>
      <c r="E9" s="99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98"/>
      <c r="B55" s="98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97"/>
      <c r="B64" s="97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mergeCells count="11">
    <mergeCell ref="C8:C9"/>
    <mergeCell ref="A64:B64"/>
    <mergeCell ref="A55:B55"/>
    <mergeCell ref="A8:A9"/>
    <mergeCell ref="A4:G4"/>
    <mergeCell ref="A5:G5"/>
    <mergeCell ref="D6:F6"/>
    <mergeCell ref="F8:G8"/>
    <mergeCell ref="B8:B9"/>
    <mergeCell ref="D8:D9"/>
    <mergeCell ref="E8:E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02"/>
      <c r="B2" s="102"/>
      <c r="C2" s="102"/>
      <c r="D2" s="102"/>
      <c r="E2" s="102"/>
    </row>
    <row r="4" spans="1:6" ht="21" customHeight="1">
      <c r="A4" s="16"/>
      <c r="B4" s="17"/>
      <c r="C4" s="17"/>
      <c r="D4" s="103"/>
      <c r="E4" s="103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fin08u</cp:lastModifiedBy>
  <cp:lastPrinted>2010-04-08T09:32:02Z</cp:lastPrinted>
  <dcterms:created xsi:type="dcterms:W3CDTF">2002-08-21T11:19:18Z</dcterms:created>
  <dcterms:modified xsi:type="dcterms:W3CDTF">2010-04-08T09:53:17Z</dcterms:modified>
  <cp:category/>
  <cp:version/>
  <cp:contentType/>
  <cp:contentStatus/>
</cp:coreProperties>
</file>