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<sst xmlns="http://schemas.openxmlformats.org/spreadsheetml/2006/main" count="82" uniqueCount="67">
  <si>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</si>
  <si>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</si>
  <si>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</si>
  <si>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</si>
  <si>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</si>
  <si>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</si>
  <si>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</si>
  <si>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</si>
  <si>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</si>
  <si>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</si>
  <si>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</si>
  <si>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</si>
  <si>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</si>
  <si>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</si>
  <si>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</si>
  <si>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</si>
  <si>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</si>
  <si>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</si>
  <si>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</si>
  <si>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</si>
  <si>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</si>
  <si>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</si>
  <si>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</si>
  <si>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</si>
  <si>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</si>
  <si>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</si>
  <si>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</si>
  <si>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</si>
  <si>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</si>
  <si>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</si>
  <si>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</si>
  <si>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</si>
  <si>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</si>
  <si>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</si>
  <si>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</si>
  <si>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</si>
  <si>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</si>
  <si>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</si>
  <si>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</si>
  <si>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</si>
  <si>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Начальник финансового отдела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</si>
  <si>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</si>
  <si>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</si>
  <si>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</si>
  <si>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</si>
  <si>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</si>
  <si>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</si>
  <si>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администрации города Шумерля</t>
  </si>
  <si>
    <t>В. В. Новичкова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</si>
  <si>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</si>
  <si>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</si>
  <si>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</si>
  <si>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</si>
  <si>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</si>
  <si>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</si>
  <si>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</si>
  <si>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</si>
  <si>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Отклонение</t>
  </si>
  <si>
    <t xml:space="preserve">  Межбюджетные трансферты</t>
  </si>
  <si>
    <t>ВОЗВРАТ ОСТАТКОВ СУБСИДИЙ И СУБВЕНЦИЙ ПРОШЛЫХ ЛЕТ</t>
  </si>
  <si>
    <t>за 2008г.</t>
  </si>
  <si>
    <t>за 2009г.</t>
  </si>
  <si>
    <t>за 2007г.</t>
  </si>
  <si>
    <t>2009г. к 2008г.</t>
  </si>
  <si>
    <t>(+,-) 2009г.</t>
  </si>
  <si>
    <t>от 2008г.</t>
  </si>
  <si>
    <t>ЗА 2009Г.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</si>
</sst>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 applyProtection="1">
      <alignment horizontal="left"/>
      <protection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4" xfId="0" applyFont="1" applyBorder="1" applyAlignment="1">
      <alignment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169" fontId="21" fillId="2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170" fontId="18" fillId="2" borderId="0" xfId="0" applyNumberFormat="1" applyFont="1" applyFill="1" applyBorder="1" applyAlignment="1">
      <alignment horizontal="right" vertical="top" shrinkToFit="1"/>
    </xf>
    <xf numFmtId="170" fontId="17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0" fontId="17" fillId="0" borderId="4" xfId="0" applyFont="1" applyBorder="1" applyAlignment="1" applyProtection="1">
      <alignment wrapText="1"/>
      <protection/>
    </xf>
    <xf numFmtId="169" fontId="20" fillId="2" borderId="0" xfId="0" applyNumberFormat="1" applyFont="1" applyFill="1" applyAlignment="1" applyProtection="1">
      <alignment horizontal="right"/>
      <protection/>
    </xf>
    <xf numFmtId="170" fontId="17" fillId="2" borderId="0" xfId="0" applyNumberFormat="1" applyFont="1" applyFill="1" applyBorder="1" applyAlignment="1">
      <alignment horizontal="right" shrinkToFit="1"/>
    </xf>
    <xf numFmtId="171" fontId="17" fillId="2" borderId="0" xfId="0" applyNumberFormat="1" applyFont="1" applyFill="1" applyBorder="1" applyAlignment="1">
      <alignment/>
    </xf>
    <xf numFmtId="0" fontId="17" fillId="0" borderId="4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7" fillId="0" borderId="14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22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6" xfId="0" applyFont="1" applyBorder="1" applyAlignment="1" applyProtection="1">
      <alignment horizontal="left" wrapText="1"/>
      <protection/>
    </xf>
    <xf numFmtId="0" fontId="17" fillId="0" borderId="17" xfId="0" applyFont="1" applyBorder="1" applyAlignment="1" applyProtection="1">
      <alignment horizontal="left" wrapText="1"/>
      <protection/>
    </xf>
    <xf numFmtId="0" fontId="23" fillId="0" borderId="0" xfId="0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7" fillId="0" borderId="8" xfId="0" applyFont="1" applyBorder="1" applyAlignment="1">
      <alignment/>
    </xf>
    <xf numFmtId="0" fontId="17" fillId="0" borderId="9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view="pageBreakPreview" zoomScaleSheetLayoutView="100" workbookViewId="0" topLeftCell="A43">
      <selection activeCell="A3" sqref="A3"/>
    </sheetView>
  </sheetViews>
  <sheetFormatPr defaultColWidth="9.00390625" defaultRowHeight="12.75"/>
  <cols>
    <col min="1" max="1" width="48.375" style="3" customWidth="1"/>
    <col min="2" max="2" width="14.125" style="3" customWidth="1"/>
    <col min="3" max="3" width="13.625" style="1" customWidth="1"/>
    <col min="4" max="4" width="13.875" style="1" customWidth="1"/>
    <col min="5" max="5" width="13.125" style="3" customWidth="1"/>
    <col min="6" max="6" width="12.2539062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106" t="s">
        <v>49</v>
      </c>
      <c r="B1" s="106"/>
      <c r="C1" s="106"/>
      <c r="D1" s="106"/>
      <c r="E1" s="106"/>
    </row>
    <row r="2" spans="1:6" ht="12.75">
      <c r="A2" s="107" t="s">
        <v>66</v>
      </c>
      <c r="B2" s="107"/>
      <c r="C2" s="107"/>
      <c r="D2" s="107"/>
      <c r="E2" s="107"/>
      <c r="F2" s="107"/>
    </row>
    <row r="3" spans="1:5" ht="12.75">
      <c r="A3"/>
      <c r="B3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6" ht="12.75">
      <c r="A5" s="84"/>
      <c r="B5" s="49" t="s">
        <v>56</v>
      </c>
      <c r="C5" s="86" t="s">
        <v>56</v>
      </c>
      <c r="D5" s="76" t="s">
        <v>56</v>
      </c>
      <c r="E5" s="50" t="s">
        <v>2</v>
      </c>
      <c r="F5" s="50" t="s">
        <v>57</v>
      </c>
    </row>
    <row r="6" spans="1:6" ht="12.75" customHeight="1">
      <c r="A6" s="85" t="s">
        <v>3</v>
      </c>
      <c r="B6" s="83" t="s">
        <v>62</v>
      </c>
      <c r="C6" s="59" t="s">
        <v>60</v>
      </c>
      <c r="D6" s="77" t="s">
        <v>61</v>
      </c>
      <c r="E6" s="51" t="s">
        <v>4</v>
      </c>
      <c r="F6" s="51" t="s">
        <v>64</v>
      </c>
    </row>
    <row r="7" spans="1:6" ht="12.75">
      <c r="A7" s="85" t="s">
        <v>5</v>
      </c>
      <c r="B7" s="83"/>
      <c r="C7" s="87"/>
      <c r="D7" s="79"/>
      <c r="E7" s="51" t="s">
        <v>63</v>
      </c>
      <c r="F7" s="51" t="s">
        <v>65</v>
      </c>
    </row>
    <row r="8" spans="1:6" ht="12.75">
      <c r="A8" s="53"/>
      <c r="B8" s="89"/>
      <c r="C8" s="88"/>
      <c r="D8" s="78"/>
      <c r="E8" s="54"/>
      <c r="F8" s="54"/>
    </row>
    <row r="9" spans="1:5" ht="12.75">
      <c r="A9" s="55"/>
      <c r="B9" s="55"/>
      <c r="C9" s="56"/>
      <c r="D9" s="56"/>
      <c r="E9" s="56"/>
    </row>
    <row r="10" spans="1:6" ht="15">
      <c r="A10" s="90" t="s">
        <v>6</v>
      </c>
      <c r="B10" s="57">
        <f>+B11+B13+B16+B19+B21</f>
        <v>78132.6</v>
      </c>
      <c r="C10" s="57">
        <f>+C11+C13+C16+C19+C21</f>
        <v>93404.4</v>
      </c>
      <c r="D10" s="57">
        <f>+D11+D13+D16+D19+D21</f>
        <v>86581.90000000002</v>
      </c>
      <c r="E10" s="57">
        <f>+D10/C10*100</f>
        <v>92.69574024350034</v>
      </c>
      <c r="F10" s="57">
        <f>+D10-C10</f>
        <v>-6822.499999999971</v>
      </c>
    </row>
    <row r="11" spans="1:6" ht="14.25">
      <c r="A11" s="73" t="s">
        <v>7</v>
      </c>
      <c r="B11" s="60">
        <f>(+B12)</f>
        <v>50276.4</v>
      </c>
      <c r="C11" s="60">
        <f>(+C12)</f>
        <v>60236.5</v>
      </c>
      <c r="D11" s="60">
        <f>(+D12)</f>
        <v>51101.3</v>
      </c>
      <c r="E11" s="58">
        <f>+D11/C11*100</f>
        <v>84.83444423231762</v>
      </c>
      <c r="F11" s="58">
        <f>+D11-C11</f>
        <v>-9135.199999999997</v>
      </c>
    </row>
    <row r="12" spans="1:6" ht="14.25">
      <c r="A12" s="73" t="s">
        <v>8</v>
      </c>
      <c r="B12" s="60">
        <v>50276.4</v>
      </c>
      <c r="C12" s="60">
        <v>60236.5</v>
      </c>
      <c r="D12" s="60">
        <v>51101.3</v>
      </c>
      <c r="E12" s="58">
        <f aca="true" t="shared" si="0" ref="E12:E21">+D12/C12*100</f>
        <v>84.83444423231762</v>
      </c>
      <c r="F12" s="58">
        <f aca="true" t="shared" si="1" ref="F12:F45">+D12-C12</f>
        <v>-9135.199999999997</v>
      </c>
    </row>
    <row r="13" spans="1:6" s="6" customFormat="1" ht="15">
      <c r="A13" s="73" t="s">
        <v>9</v>
      </c>
      <c r="B13" s="60">
        <v>15000.7</v>
      </c>
      <c r="C13" s="60">
        <v>15942</v>
      </c>
      <c r="D13" s="60">
        <v>17898.4</v>
      </c>
      <c r="E13" s="58">
        <f t="shared" si="0"/>
        <v>112.27198594906538</v>
      </c>
      <c r="F13" s="58">
        <f t="shared" si="1"/>
        <v>1956.4000000000015</v>
      </c>
    </row>
    <row r="14" spans="1:6" ht="14.25">
      <c r="A14" s="73" t="s">
        <v>10</v>
      </c>
      <c r="B14" s="61"/>
      <c r="C14" s="61"/>
      <c r="D14" s="61"/>
      <c r="E14" s="58"/>
      <c r="F14" s="58"/>
    </row>
    <row r="15" spans="1:6" ht="14.25">
      <c r="A15" s="73" t="s">
        <v>11</v>
      </c>
      <c r="B15" s="60">
        <v>14998</v>
      </c>
      <c r="C15" s="60">
        <v>15935.6</v>
      </c>
      <c r="D15" s="60">
        <v>17896.2</v>
      </c>
      <c r="E15" s="58">
        <f t="shared" si="0"/>
        <v>112.30327066442432</v>
      </c>
      <c r="F15" s="58">
        <f t="shared" si="1"/>
        <v>1960.6000000000004</v>
      </c>
    </row>
    <row r="16" spans="1:6" ht="14.25">
      <c r="A16" s="73" t="s">
        <v>41</v>
      </c>
      <c r="B16" s="60">
        <f>+B17+B18</f>
        <v>10779.8</v>
      </c>
      <c r="C16" s="60">
        <f>+C17+C18</f>
        <v>14953.5</v>
      </c>
      <c r="D16" s="60">
        <f>+D17+D18</f>
        <v>14799.1</v>
      </c>
      <c r="E16" s="58">
        <f t="shared" si="0"/>
        <v>98.96746581067978</v>
      </c>
      <c r="F16" s="58">
        <f t="shared" si="1"/>
        <v>-154.39999999999964</v>
      </c>
    </row>
    <row r="17" spans="1:6" ht="14.25">
      <c r="A17" s="73" t="s">
        <v>42</v>
      </c>
      <c r="B17" s="60">
        <v>1369.9</v>
      </c>
      <c r="C17" s="60">
        <v>1411.7</v>
      </c>
      <c r="D17" s="60">
        <v>1674.7</v>
      </c>
      <c r="E17" s="58">
        <f t="shared" si="0"/>
        <v>118.63002054260821</v>
      </c>
      <c r="F17" s="58">
        <f t="shared" si="1"/>
        <v>263</v>
      </c>
    </row>
    <row r="18" spans="1:6" ht="14.25">
      <c r="A18" s="73" t="s">
        <v>50</v>
      </c>
      <c r="B18" s="60">
        <v>9409.9</v>
      </c>
      <c r="C18" s="60">
        <v>13541.8</v>
      </c>
      <c r="D18" s="60">
        <v>13124.4</v>
      </c>
      <c r="E18" s="58">
        <f t="shared" si="0"/>
        <v>96.91769188734142</v>
      </c>
      <c r="F18" s="58">
        <f t="shared" si="1"/>
        <v>-417.39999999999964</v>
      </c>
    </row>
    <row r="19" spans="1:6" ht="14.25">
      <c r="A19" s="73" t="s">
        <v>12</v>
      </c>
      <c r="B19" s="60">
        <v>1885.7</v>
      </c>
      <c r="C19" s="60">
        <v>2113.9</v>
      </c>
      <c r="D19" s="60">
        <v>2721.6</v>
      </c>
      <c r="E19" s="58">
        <f t="shared" si="0"/>
        <v>128.7478121008562</v>
      </c>
      <c r="F19" s="58">
        <f t="shared" si="1"/>
        <v>607.6999999999998</v>
      </c>
    </row>
    <row r="20" spans="1:6" ht="25.5">
      <c r="A20" s="73" t="s">
        <v>13</v>
      </c>
      <c r="B20" s="60"/>
      <c r="C20" s="80"/>
      <c r="D20" s="80"/>
      <c r="E20" s="58"/>
      <c r="F20" s="58"/>
    </row>
    <row r="21" spans="1:6" ht="25.5">
      <c r="A21" s="73" t="s">
        <v>14</v>
      </c>
      <c r="B21" s="80">
        <v>190</v>
      </c>
      <c r="C21" s="80">
        <v>158.5</v>
      </c>
      <c r="D21" s="80">
        <v>61.5</v>
      </c>
      <c r="E21" s="58">
        <f t="shared" si="0"/>
        <v>38.801261829652994</v>
      </c>
      <c r="F21" s="58">
        <f t="shared" si="1"/>
        <v>-97</v>
      </c>
    </row>
    <row r="22" spans="1:6" ht="15">
      <c r="A22" s="90" t="s">
        <v>15</v>
      </c>
      <c r="B22" s="57">
        <f>+B24+B29+B32+B33+B34+B35</f>
        <v>13163.6</v>
      </c>
      <c r="C22" s="57">
        <f>+C24+C29+C32+C33+C34+C35</f>
        <v>22012.5</v>
      </c>
      <c r="D22" s="57">
        <f>(D24+D29+D33+D34+D32)</f>
        <v>21779.4</v>
      </c>
      <c r="E22" s="57">
        <f>+D22/C22*100</f>
        <v>98.94105621805794</v>
      </c>
      <c r="F22" s="57">
        <f t="shared" si="1"/>
        <v>-233.09999999999854</v>
      </c>
    </row>
    <row r="23" spans="1:6" ht="25.5">
      <c r="A23" s="73" t="s">
        <v>43</v>
      </c>
      <c r="B23" s="60"/>
      <c r="C23" s="80"/>
      <c r="D23" s="80"/>
      <c r="E23" s="58"/>
      <c r="F23" s="58"/>
    </row>
    <row r="24" spans="1:6" ht="14.25">
      <c r="A24" s="73" t="s">
        <v>44</v>
      </c>
      <c r="B24" s="60">
        <f>+B25+B26+B27</f>
        <v>8676.8</v>
      </c>
      <c r="C24" s="60">
        <f>+C25+C26+C27</f>
        <v>10918.7</v>
      </c>
      <c r="D24" s="60">
        <f>+D26+D27+D28</f>
        <v>9371</v>
      </c>
      <c r="E24" s="58">
        <f aca="true" t="shared" si="2" ref="E24:E35">+D24/C24*100</f>
        <v>85.82523560497128</v>
      </c>
      <c r="F24" s="58">
        <f t="shared" si="1"/>
        <v>-1547.7000000000007</v>
      </c>
    </row>
    <row r="25" spans="1:6" ht="38.25">
      <c r="A25" s="73" t="s">
        <v>51</v>
      </c>
      <c r="B25" s="60">
        <v>124</v>
      </c>
      <c r="C25" s="60">
        <v>67.4</v>
      </c>
      <c r="D25" s="60"/>
      <c r="E25" s="58">
        <f t="shared" si="2"/>
        <v>0</v>
      </c>
      <c r="F25" s="58">
        <f t="shared" si="1"/>
        <v>-67.4</v>
      </c>
    </row>
    <row r="26" spans="1:6" ht="25.5">
      <c r="A26" s="73" t="s">
        <v>53</v>
      </c>
      <c r="B26" s="60">
        <v>4853.1</v>
      </c>
      <c r="C26" s="80">
        <v>5964.2</v>
      </c>
      <c r="D26" s="80">
        <v>5515.4</v>
      </c>
      <c r="E26" s="58">
        <f t="shared" si="2"/>
        <v>92.47510143858354</v>
      </c>
      <c r="F26" s="58">
        <f t="shared" si="1"/>
        <v>-448.8000000000002</v>
      </c>
    </row>
    <row r="27" spans="1:6" ht="14.25">
      <c r="A27" s="73" t="s">
        <v>52</v>
      </c>
      <c r="B27" s="60">
        <v>3699.7</v>
      </c>
      <c r="C27" s="80">
        <v>4887.1</v>
      </c>
      <c r="D27" s="80">
        <v>3621.3</v>
      </c>
      <c r="E27" s="58">
        <f t="shared" si="2"/>
        <v>74.09915901045609</v>
      </c>
      <c r="F27" s="58">
        <f t="shared" si="1"/>
        <v>-1265.8000000000002</v>
      </c>
    </row>
    <row r="28" spans="1:6" ht="14.25">
      <c r="A28" s="73" t="s">
        <v>54</v>
      </c>
      <c r="B28" s="59"/>
      <c r="D28" s="80">
        <v>234.3</v>
      </c>
      <c r="E28" s="58"/>
      <c r="F28" s="58">
        <f t="shared" si="1"/>
        <v>234.3</v>
      </c>
    </row>
    <row r="29" spans="1:6" ht="25.5">
      <c r="A29" s="73" t="s">
        <v>16</v>
      </c>
      <c r="B29" s="60">
        <f>+B30</f>
        <v>1630.6</v>
      </c>
      <c r="C29" s="60">
        <f>+C30</f>
        <v>1436.4</v>
      </c>
      <c r="D29" s="60">
        <f>+D30</f>
        <v>1365.8</v>
      </c>
      <c r="E29" s="58">
        <f>+D29/C30*100</f>
        <v>95.08493455861876</v>
      </c>
      <c r="F29" s="58">
        <f t="shared" si="1"/>
        <v>-70.60000000000014</v>
      </c>
    </row>
    <row r="30" spans="1:6" ht="14.25">
      <c r="A30" s="73" t="s">
        <v>17</v>
      </c>
      <c r="B30" s="60">
        <v>1630.6</v>
      </c>
      <c r="C30" s="80">
        <v>1436.4</v>
      </c>
      <c r="D30" s="80">
        <v>1365.8</v>
      </c>
      <c r="E30" s="58">
        <f t="shared" si="2"/>
        <v>95.08493455861876</v>
      </c>
      <c r="F30" s="58">
        <f t="shared" si="1"/>
        <v>-70.60000000000014</v>
      </c>
    </row>
    <row r="31" spans="1:6" ht="14.25">
      <c r="A31" s="73" t="s">
        <v>18</v>
      </c>
      <c r="B31" s="60"/>
      <c r="C31" s="80"/>
      <c r="D31" s="80"/>
      <c r="E31" s="58"/>
      <c r="F31" s="58">
        <f t="shared" si="1"/>
        <v>0</v>
      </c>
    </row>
    <row r="32" spans="1:6" ht="14.25">
      <c r="A32" s="73" t="s">
        <v>19</v>
      </c>
      <c r="B32" s="60"/>
      <c r="C32" s="80">
        <v>5792.4</v>
      </c>
      <c r="D32" s="80">
        <v>7455.3</v>
      </c>
      <c r="E32" s="58">
        <f t="shared" si="2"/>
        <v>128.70830743733168</v>
      </c>
      <c r="F32" s="58">
        <f t="shared" si="1"/>
        <v>1662.9000000000005</v>
      </c>
    </row>
    <row r="33" spans="1:6" ht="14.25">
      <c r="A33" s="73" t="s">
        <v>20</v>
      </c>
      <c r="B33" s="60">
        <v>3493.6</v>
      </c>
      <c r="C33" s="80">
        <v>3850.1</v>
      </c>
      <c r="D33" s="80">
        <v>3523.1</v>
      </c>
      <c r="E33" s="58">
        <f t="shared" si="2"/>
        <v>91.50671411132178</v>
      </c>
      <c r="F33" s="58">
        <f t="shared" si="1"/>
        <v>-327</v>
      </c>
    </row>
    <row r="34" spans="1:6" ht="14.25">
      <c r="A34" s="73" t="s">
        <v>21</v>
      </c>
      <c r="B34" s="60">
        <v>228.2</v>
      </c>
      <c r="C34" s="80">
        <v>16.7</v>
      </c>
      <c r="D34" s="80">
        <v>64.2</v>
      </c>
      <c r="E34" s="58">
        <f t="shared" si="2"/>
        <v>384.4311377245509</v>
      </c>
      <c r="F34" s="58">
        <f t="shared" si="1"/>
        <v>47.5</v>
      </c>
    </row>
    <row r="35" spans="1:6" ht="33" customHeight="1">
      <c r="A35" s="73" t="s">
        <v>59</v>
      </c>
      <c r="B35" s="60">
        <v>-865.6</v>
      </c>
      <c r="C35" s="80">
        <v>-1.8</v>
      </c>
      <c r="D35" s="80"/>
      <c r="E35" s="58">
        <f t="shared" si="2"/>
        <v>0</v>
      </c>
      <c r="F35" s="58">
        <f t="shared" si="1"/>
        <v>1.8</v>
      </c>
    </row>
    <row r="36" spans="1:6" ht="15">
      <c r="A36" s="91" t="s">
        <v>22</v>
      </c>
      <c r="B36" s="61"/>
      <c r="C36" s="61"/>
      <c r="D36" s="57"/>
      <c r="E36" s="58"/>
      <c r="F36" s="58">
        <f t="shared" si="1"/>
        <v>0</v>
      </c>
    </row>
    <row r="37" spans="1:6" ht="15">
      <c r="A37" s="91" t="s">
        <v>23</v>
      </c>
      <c r="B37" s="57">
        <f>+B38+B39+B40</f>
        <v>226756.5</v>
      </c>
      <c r="C37" s="57">
        <f>+C38+C39+C40</f>
        <v>238822.09999999998</v>
      </c>
      <c r="D37" s="57">
        <f>+D38+D39</f>
        <v>222974.4</v>
      </c>
      <c r="E37" s="57">
        <f aca="true" t="shared" si="3" ref="E37:E45">+D37/C37*100</f>
        <v>93.36422383020667</v>
      </c>
      <c r="F37" s="57">
        <f t="shared" si="1"/>
        <v>-15847.699999999983</v>
      </c>
    </row>
    <row r="38" spans="1:6" ht="14.25">
      <c r="A38" s="92" t="s">
        <v>24</v>
      </c>
      <c r="B38" s="60">
        <v>66680</v>
      </c>
      <c r="C38" s="80">
        <v>77370.3</v>
      </c>
      <c r="D38" s="80">
        <v>86927</v>
      </c>
      <c r="E38" s="58">
        <f t="shared" si="3"/>
        <v>112.35189730426274</v>
      </c>
      <c r="F38" s="58">
        <f t="shared" si="1"/>
        <v>9556.699999999997</v>
      </c>
    </row>
    <row r="39" spans="1:6" ht="14.25">
      <c r="A39" s="92" t="s">
        <v>55</v>
      </c>
      <c r="B39" s="60">
        <v>160076.5</v>
      </c>
      <c r="C39" s="80">
        <v>161451.8</v>
      </c>
      <c r="D39" s="80">
        <v>136047.4</v>
      </c>
      <c r="E39" s="58">
        <f t="shared" si="3"/>
        <v>84.26502522734339</v>
      </c>
      <c r="F39" s="58">
        <f t="shared" si="1"/>
        <v>-25404.399999999994</v>
      </c>
    </row>
    <row r="40" spans="1:6" ht="30">
      <c r="A40" s="93" t="s">
        <v>25</v>
      </c>
      <c r="B40" s="60"/>
      <c r="C40" s="80"/>
      <c r="D40" s="80"/>
      <c r="E40" s="58"/>
      <c r="F40" s="58">
        <f t="shared" si="1"/>
        <v>0</v>
      </c>
    </row>
    <row r="41" spans="1:6" ht="15">
      <c r="A41" s="93" t="s">
        <v>26</v>
      </c>
      <c r="B41" s="57">
        <v>17169.6</v>
      </c>
      <c r="C41" s="62">
        <v>21284.8</v>
      </c>
      <c r="D41" s="62">
        <v>24331.3</v>
      </c>
      <c r="E41" s="57">
        <f>+D41/C41*100</f>
        <v>114.31303089528677</v>
      </c>
      <c r="F41" s="57">
        <f t="shared" si="1"/>
        <v>3046.5</v>
      </c>
    </row>
    <row r="42" spans="1:6" ht="15">
      <c r="A42" s="94"/>
      <c r="B42" s="60"/>
      <c r="C42" s="80"/>
      <c r="D42" s="62"/>
      <c r="E42" s="57"/>
      <c r="F42" s="57"/>
    </row>
    <row r="43" spans="1:6" ht="15">
      <c r="A43" s="93" t="s">
        <v>27</v>
      </c>
      <c r="B43" s="57">
        <f>+B10+B22+B37+B41</f>
        <v>335222.3</v>
      </c>
      <c r="C43" s="57">
        <f>+C10+C22+C37+C41</f>
        <v>375523.8</v>
      </c>
      <c r="D43" s="57">
        <f>+D10+D22+D37+D41</f>
        <v>355667</v>
      </c>
      <c r="E43" s="57">
        <f t="shared" si="3"/>
        <v>94.71223927751052</v>
      </c>
      <c r="F43" s="57">
        <f t="shared" si="1"/>
        <v>-19856.79999999999</v>
      </c>
    </row>
    <row r="44" spans="1:6" ht="25.5">
      <c r="A44" s="92" t="s">
        <v>28</v>
      </c>
      <c r="B44" s="60">
        <f>+B45+B41</f>
        <v>108465.80000000002</v>
      </c>
      <c r="C44" s="60">
        <f>+C45+C41</f>
        <v>136701.69999999998</v>
      </c>
      <c r="D44" s="60">
        <f>+D45+D41</f>
        <v>132692.6</v>
      </c>
      <c r="E44" s="58">
        <f t="shared" si="3"/>
        <v>97.06726397696592</v>
      </c>
      <c r="F44" s="58">
        <f t="shared" si="1"/>
        <v>-4009.0999999999767</v>
      </c>
    </row>
    <row r="45" spans="1:6" ht="14.25">
      <c r="A45" s="92" t="s">
        <v>45</v>
      </c>
      <c r="B45" s="63">
        <f>+B10+B22</f>
        <v>91296.20000000001</v>
      </c>
      <c r="C45" s="63">
        <f>+C10+C22</f>
        <v>115416.9</v>
      </c>
      <c r="D45" s="63">
        <f>+D10+D22</f>
        <v>108361.30000000002</v>
      </c>
      <c r="E45" s="58">
        <f t="shared" si="3"/>
        <v>93.88685712404337</v>
      </c>
      <c r="F45" s="58">
        <f t="shared" si="1"/>
        <v>-7055.599999999977</v>
      </c>
    </row>
    <row r="46" spans="1:5" ht="12.75">
      <c r="A46" s="95"/>
      <c r="B46" s="47"/>
      <c r="C46" s="47"/>
      <c r="D46" s="47"/>
      <c r="E46" s="60"/>
    </row>
    <row r="47" spans="1:6" ht="12.75">
      <c r="A47" s="96"/>
      <c r="B47" s="49" t="s">
        <v>1</v>
      </c>
      <c r="C47" s="49" t="s">
        <v>1</v>
      </c>
      <c r="D47" s="76" t="s">
        <v>1</v>
      </c>
      <c r="E47" s="50" t="s">
        <v>2</v>
      </c>
      <c r="F47" s="50" t="s">
        <v>57</v>
      </c>
    </row>
    <row r="48" spans="1:6" ht="12.75" customHeight="1">
      <c r="A48" s="97" t="s">
        <v>3</v>
      </c>
      <c r="B48" s="77" t="s">
        <v>62</v>
      </c>
      <c r="C48" s="77" t="s">
        <v>60</v>
      </c>
      <c r="D48" s="77" t="s">
        <v>61</v>
      </c>
      <c r="E48" s="51" t="s">
        <v>4</v>
      </c>
      <c r="F48" s="51" t="s">
        <v>64</v>
      </c>
    </row>
    <row r="49" spans="1:6" ht="12.75">
      <c r="A49" s="97" t="s">
        <v>5</v>
      </c>
      <c r="B49" s="52"/>
      <c r="C49" s="52"/>
      <c r="D49" s="103"/>
      <c r="E49" s="51" t="s">
        <v>63</v>
      </c>
      <c r="F49" s="51" t="s">
        <v>65</v>
      </c>
    </row>
    <row r="50" spans="1:6" ht="12.75">
      <c r="A50" s="98"/>
      <c r="B50" s="53"/>
      <c r="C50" s="53"/>
      <c r="D50" s="104"/>
      <c r="E50" s="105"/>
      <c r="F50" s="54"/>
    </row>
    <row r="51" spans="1:5" ht="15.75">
      <c r="A51" s="99" t="s">
        <v>29</v>
      </c>
      <c r="B51" s="64"/>
      <c r="C51" s="55"/>
      <c r="D51" s="59"/>
      <c r="E51" s="59"/>
    </row>
    <row r="52" spans="1:6" ht="14.25">
      <c r="A52" s="74" t="s">
        <v>30</v>
      </c>
      <c r="B52" s="65">
        <v>21958.2</v>
      </c>
      <c r="C52" s="65">
        <v>24410.5</v>
      </c>
      <c r="D52" s="65">
        <v>37125.1</v>
      </c>
      <c r="E52" s="58">
        <f>+D52/C52*100</f>
        <v>152.08660207697505</v>
      </c>
      <c r="F52" s="58">
        <f>+D52-C52</f>
        <v>12714.599999999999</v>
      </c>
    </row>
    <row r="53" spans="1:6" ht="15.75" customHeight="1">
      <c r="A53" s="74" t="s">
        <v>31</v>
      </c>
      <c r="B53" s="66">
        <v>922.4</v>
      </c>
      <c r="C53" s="66">
        <v>1285.8</v>
      </c>
      <c r="D53" s="66">
        <v>1078.5</v>
      </c>
      <c r="E53" s="58">
        <f aca="true" t="shared" si="4" ref="E53:E62">+D53/C53*100</f>
        <v>83.87774148390108</v>
      </c>
      <c r="F53" s="58">
        <f aca="true" t="shared" si="5" ref="F53:F62">+D53-C53</f>
        <v>-207.29999999999995</v>
      </c>
    </row>
    <row r="54" spans="1:6" ht="14.25">
      <c r="A54" s="74" t="s">
        <v>32</v>
      </c>
      <c r="B54" s="66">
        <v>12287.1</v>
      </c>
      <c r="C54" s="66">
        <v>35679.5</v>
      </c>
      <c r="D54" s="66">
        <v>2108.2</v>
      </c>
      <c r="E54" s="58">
        <f t="shared" si="4"/>
        <v>5.908715088496195</v>
      </c>
      <c r="F54" s="58">
        <f t="shared" si="5"/>
        <v>-33571.3</v>
      </c>
    </row>
    <row r="55" spans="1:6" ht="14.25">
      <c r="A55" s="74" t="s">
        <v>33</v>
      </c>
      <c r="B55" s="66">
        <v>103247.1</v>
      </c>
      <c r="C55" s="66">
        <v>97395</v>
      </c>
      <c r="D55" s="66">
        <v>82529.9</v>
      </c>
      <c r="E55" s="58">
        <f t="shared" si="4"/>
        <v>84.7373068432671</v>
      </c>
      <c r="F55" s="58">
        <f t="shared" si="5"/>
        <v>-14865.100000000006</v>
      </c>
    </row>
    <row r="56" spans="1:6" ht="14.25">
      <c r="A56" s="74" t="s">
        <v>46</v>
      </c>
      <c r="B56" s="66">
        <v>370</v>
      </c>
      <c r="C56" s="66">
        <v>919.5</v>
      </c>
      <c r="D56" s="66">
        <v>584.5</v>
      </c>
      <c r="E56" s="58">
        <f t="shared" si="4"/>
        <v>63.56715606307775</v>
      </c>
      <c r="F56" s="58">
        <f t="shared" si="5"/>
        <v>-335</v>
      </c>
    </row>
    <row r="57" spans="1:6" ht="14.25">
      <c r="A57" s="74" t="s">
        <v>34</v>
      </c>
      <c r="B57" s="66">
        <v>106271.4</v>
      </c>
      <c r="C57" s="66">
        <v>130216.6</v>
      </c>
      <c r="D57" s="66">
        <v>141767.5</v>
      </c>
      <c r="E57" s="58">
        <f t="shared" si="4"/>
        <v>108.87052802791656</v>
      </c>
      <c r="F57" s="58">
        <f t="shared" si="5"/>
        <v>11550.899999999994</v>
      </c>
    </row>
    <row r="58" spans="1:6" ht="25.5">
      <c r="A58" s="74" t="s">
        <v>35</v>
      </c>
      <c r="B58" s="66">
        <v>8717.6</v>
      </c>
      <c r="C58" s="66">
        <v>11821.3</v>
      </c>
      <c r="D58" s="81">
        <v>13271.9</v>
      </c>
      <c r="E58" s="58">
        <f t="shared" si="4"/>
        <v>112.27107001767995</v>
      </c>
      <c r="F58" s="58">
        <f t="shared" si="5"/>
        <v>1450.6000000000004</v>
      </c>
    </row>
    <row r="59" spans="1:6" ht="14.25">
      <c r="A59" s="74" t="s">
        <v>36</v>
      </c>
      <c r="B59" s="66">
        <v>50850.5</v>
      </c>
      <c r="C59" s="66">
        <v>54087.1</v>
      </c>
      <c r="D59" s="66">
        <v>67400.5</v>
      </c>
      <c r="E59" s="58">
        <f t="shared" si="4"/>
        <v>124.61474177761427</v>
      </c>
      <c r="F59" s="58">
        <f t="shared" si="5"/>
        <v>13313.400000000001</v>
      </c>
    </row>
    <row r="60" spans="1:6" ht="14.25">
      <c r="A60" s="74" t="s">
        <v>37</v>
      </c>
      <c r="B60" s="66">
        <v>31243.4</v>
      </c>
      <c r="C60" s="66">
        <v>17290</v>
      </c>
      <c r="D60" s="66">
        <v>21773.9</v>
      </c>
      <c r="E60" s="58">
        <f t="shared" si="4"/>
        <v>125.93348756506653</v>
      </c>
      <c r="F60" s="58">
        <f t="shared" si="5"/>
        <v>4483.9000000000015</v>
      </c>
    </row>
    <row r="61" spans="1:6" ht="14.25">
      <c r="A61" s="74" t="s">
        <v>58</v>
      </c>
      <c r="B61" s="66"/>
      <c r="C61" s="66">
        <v>7082.3</v>
      </c>
      <c r="D61" s="66"/>
      <c r="E61" s="58"/>
      <c r="F61" s="58">
        <f t="shared" si="5"/>
        <v>-7082.3</v>
      </c>
    </row>
    <row r="62" spans="1:6" ht="15">
      <c r="A62" s="100" t="s">
        <v>38</v>
      </c>
      <c r="B62" s="67">
        <f>SUM(B52:B61)</f>
        <v>335867.70000000007</v>
      </c>
      <c r="C62" s="67">
        <f>SUM(C52:C61)</f>
        <v>380187.6</v>
      </c>
      <c r="D62" s="67">
        <f>SUM(D52:D61)</f>
        <v>367640</v>
      </c>
      <c r="E62" s="57">
        <f t="shared" si="4"/>
        <v>96.69962934088329</v>
      </c>
      <c r="F62" s="57">
        <f t="shared" si="5"/>
        <v>-12547.599999999977</v>
      </c>
    </row>
    <row r="63" spans="1:6" ht="15">
      <c r="A63" s="101"/>
      <c r="B63" s="75"/>
      <c r="C63" s="68"/>
      <c r="D63" s="68"/>
      <c r="E63" s="57"/>
      <c r="F63" s="57"/>
    </row>
    <row r="64" spans="1:6" ht="14.25">
      <c r="A64" s="102" t="s">
        <v>39</v>
      </c>
      <c r="B64" s="70">
        <f>+B43-B62</f>
        <v>-645.4000000000815</v>
      </c>
      <c r="C64" s="70">
        <f>+C43-C62</f>
        <v>-4663.799999999988</v>
      </c>
      <c r="D64" s="82">
        <f>+D43-D62</f>
        <v>-11973</v>
      </c>
      <c r="E64" s="58">
        <f>+D64/C64*100</f>
        <v>256.7219863630522</v>
      </c>
      <c r="F64" s="58">
        <f>+D64-C64</f>
        <v>-7309.200000000012</v>
      </c>
    </row>
    <row r="65" spans="1:5" ht="12.75">
      <c r="A65" s="69"/>
      <c r="B65" s="69"/>
      <c r="C65" s="70"/>
      <c r="D65" s="70"/>
      <c r="E65" s="70"/>
    </row>
    <row r="66" spans="1:5" ht="12.75">
      <c r="A66" s="71"/>
      <c r="B66" s="71"/>
      <c r="C66" s="71"/>
      <c r="D66" s="68"/>
      <c r="E66" s="72"/>
    </row>
    <row r="67" spans="1:5" ht="12.75">
      <c r="A67" s="47" t="s">
        <v>40</v>
      </c>
      <c r="B67" s="47"/>
      <c r="C67" s="47"/>
      <c r="D67" s="47"/>
      <c r="E67" s="72"/>
    </row>
    <row r="68" spans="1:5" ht="12.75">
      <c r="A68" s="47" t="s">
        <v>47</v>
      </c>
      <c r="B68" s="47"/>
      <c r="C68" s="47"/>
      <c r="D68" s="47"/>
      <c r="E68" s="72" t="s">
        <v>48</v>
      </c>
    </row>
    <row r="69" spans="1:5" ht="12.75">
      <c r="A69" s="71"/>
      <c r="B69" s="71"/>
      <c r="C69" s="71"/>
      <c r="D69" s="71"/>
      <c r="E69" s="72"/>
    </row>
    <row r="70" spans="1:2" ht="14.25">
      <c r="A70" s="4"/>
      <c r="B70" s="4"/>
    </row>
    <row r="71" spans="1:2" ht="14.25">
      <c r="A71" s="4"/>
      <c r="B71" s="4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  <row r="190" spans="1:2" ht="14.25">
      <c r="A190" s="4"/>
      <c r="B190" s="4"/>
    </row>
    <row r="191" spans="1:2" ht="14.25">
      <c r="A191" s="4"/>
      <c r="B191" s="4"/>
    </row>
    <row r="192" spans="1:2" ht="14.25">
      <c r="A192" s="4"/>
      <c r="B192" s="4"/>
    </row>
    <row r="193" spans="1:2" ht="14.25">
      <c r="A193" s="4"/>
      <c r="B193" s="4"/>
    </row>
  </sheetData>
  <mergeCells count="2">
    <mergeCell ref="A1:E1"/>
    <mergeCell ref="A2:F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8"/>
      <c r="B4" s="108"/>
      <c r="C4" s="108"/>
      <c r="D4" s="108"/>
      <c r="E4" s="108"/>
      <c r="F4" s="108"/>
      <c r="G4" s="108"/>
    </row>
    <row r="5" spans="1:9" ht="15">
      <c r="A5" s="109"/>
      <c r="B5" s="109"/>
      <c r="C5" s="109"/>
      <c r="D5" s="109"/>
      <c r="E5" s="109"/>
      <c r="F5" s="109"/>
      <c r="G5" s="109"/>
      <c r="I5" s="5"/>
    </row>
    <row r="6" spans="4:6" ht="15">
      <c r="D6" s="109"/>
      <c r="E6" s="109"/>
      <c r="F6" s="109"/>
    </row>
    <row r="8" spans="1:7" ht="33.75" customHeight="1">
      <c r="A8" s="110"/>
      <c r="B8" s="110"/>
      <c r="C8" s="110"/>
      <c r="D8" s="110"/>
      <c r="E8" s="110"/>
      <c r="F8" s="110"/>
      <c r="G8" s="110"/>
    </row>
    <row r="9" spans="1:7" ht="45.75" customHeight="1">
      <c r="A9" s="110"/>
      <c r="B9" s="110"/>
      <c r="C9" s="110"/>
      <c r="D9" s="110"/>
      <c r="E9" s="110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2"/>
      <c r="B55" s="112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1"/>
      <c r="B64" s="111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3"/>
      <c r="B2" s="113"/>
      <c r="C2" s="113"/>
      <c r="D2" s="113"/>
      <c r="E2" s="113"/>
    </row>
    <row r="4" spans="1:6" ht="21" customHeight="1">
      <c r="A4" s="16"/>
      <c r="B4" s="17"/>
      <c r="C4" s="17"/>
      <c r="D4" s="114"/>
      <c r="E4" s="114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2009-10-08T17:56:15Z</cp:lastPrinted>
  <dcterms:created xsi:type="dcterms:W3CDTF">2002-08-21T11:19:18Z</dcterms:created>
  <dcterms:modified xsi:type="dcterms:W3CDTF">2010-01-21T10:30:11Z</dcterms:modified>
  <cp:category/>
  <cp:version/>
  <cp:contentType/>
  <cp:contentStatus/>
</cp:coreProperties>
</file>