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<sst xmlns="http://schemas.openxmlformats.org/spreadsheetml/2006/main" count="76" uniqueCount="65">
  <si>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</si>
  <si>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</si>
  <si>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</si>
  <si>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</si>
  <si>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</si>
  <si>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</si>
  <si>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</si>
  <si>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</si>
  <si>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</si>
  <si>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</si>
  <si>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</si>
  <si>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</si>
  <si>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</si>
  <si>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</si>
  <si>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</si>
  <si>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</si>
  <si>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</si>
  <si>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</si>
  <si>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</si>
  <si>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</si>
  <si>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</si>
  <si>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</si>
  <si>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</si>
  <si>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</si>
  <si>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</si>
  <si>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</si>
  <si>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</si>
  <si>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</si>
  <si>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</si>
  <si>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</si>
  <si>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</si>
  <si>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</si>
  <si>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</si>
  <si>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</si>
  <si>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</si>
  <si>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</si>
  <si>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</si>
  <si>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</si>
  <si>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</si>
  <si>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</si>
  <si>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</si>
  <si>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</si>
  <si>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</si>
  <si>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</si>
  <si>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</si>
  <si>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</si>
  <si>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</si>
  <si>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</si>
  <si>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</si>
  <si>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</si>
  <si>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</si>
  <si>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</si>
  <si>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</si>
  <si>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</si>
  <si>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</si>
  <si>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</si>
  <si>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</si>
  <si>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</si>
  <si>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Отклонение</t>
  </si>
  <si>
    <t>(+,-)</t>
  </si>
  <si>
    <t xml:space="preserve">  Межбюджетные трансферты</t>
  </si>
  <si>
    <t>ВОЗВРАТ ОСТАТКОВ СУБСИДИЙ И СУБВЕНЦИЙ ПРОШЛЫХ ЛЕТ</t>
  </si>
  <si>
    <t>ПО СОСТОЯНИЮ НА  01.12.2009Г. В СРАВНЕНИИ С СООТВЕТСТВУЮЩИМ ПЕРИОДОМ ПРОШЛОГО ГОДА</t>
  </si>
  <si>
    <t>на 01.12.2008г</t>
  </si>
  <si>
    <t>на 01.12.2009г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</si>
</sst>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>
      <alignment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wrapText="1"/>
      <protection/>
    </xf>
    <xf numFmtId="169" fontId="20" fillId="2" borderId="0" xfId="0" applyNumberFormat="1" applyFont="1" applyFill="1" applyAlignment="1" applyProtection="1">
      <alignment horizontal="right"/>
      <protection/>
    </xf>
    <xf numFmtId="170" fontId="17" fillId="2" borderId="0" xfId="0" applyNumberFormat="1" applyFont="1" applyFill="1" applyBorder="1" applyAlignment="1">
      <alignment horizontal="right" shrinkToFit="1"/>
    </xf>
    <xf numFmtId="171" fontId="17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workbookViewId="0" topLeftCell="A25">
      <selection activeCell="D41" sqref="D41:E43"/>
    </sheetView>
  </sheetViews>
  <sheetFormatPr defaultColWidth="9.00390625" defaultRowHeight="12.75"/>
  <cols>
    <col min="1" max="1" width="48.375" style="3" customWidth="1"/>
    <col min="2" max="2" width="13.625" style="1" customWidth="1"/>
    <col min="3" max="3" width="13.875" style="1" customWidth="1"/>
    <col min="4" max="4" width="13.125" style="3" customWidth="1"/>
    <col min="5" max="5" width="11.12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96" t="s">
        <v>50</v>
      </c>
      <c r="B1" s="96"/>
      <c r="C1" s="96"/>
      <c r="D1" s="96"/>
    </row>
    <row r="2" spans="1:5" ht="12.75">
      <c r="A2" s="97" t="s">
        <v>62</v>
      </c>
      <c r="B2" s="97"/>
      <c r="C2" s="97"/>
      <c r="D2" s="97"/>
      <c r="E2" s="97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87" t="s">
        <v>57</v>
      </c>
      <c r="C5" s="87" t="s">
        <v>57</v>
      </c>
      <c r="D5" s="51" t="s">
        <v>2</v>
      </c>
      <c r="E5" s="51" t="s">
        <v>58</v>
      </c>
    </row>
    <row r="6" spans="1:5" ht="12.75" customHeight="1">
      <c r="A6" s="52" t="s">
        <v>3</v>
      </c>
      <c r="B6" s="88" t="s">
        <v>63</v>
      </c>
      <c r="C6" s="88" t="s">
        <v>64</v>
      </c>
      <c r="D6" s="53" t="s">
        <v>4</v>
      </c>
      <c r="E6" s="53" t="s">
        <v>59</v>
      </c>
    </row>
    <row r="7" spans="1:5" ht="12.75">
      <c r="A7" s="52" t="s">
        <v>5</v>
      </c>
      <c r="B7" s="89"/>
      <c r="C7" s="91"/>
      <c r="D7" s="53" t="s">
        <v>6</v>
      </c>
      <c r="E7" s="53"/>
    </row>
    <row r="8" spans="1:5" ht="12.75">
      <c r="A8" s="55"/>
      <c r="B8" s="56"/>
      <c r="C8" s="90"/>
      <c r="D8" s="58"/>
      <c r="E8" s="58"/>
    </row>
    <row r="9" spans="1:4" ht="12.75">
      <c r="A9" s="59"/>
      <c r="B9" s="60"/>
      <c r="C9" s="60"/>
      <c r="D9" s="60"/>
    </row>
    <row r="10" spans="1:5" ht="15">
      <c r="A10" s="61" t="s">
        <v>7</v>
      </c>
      <c r="B10" s="62">
        <f>+B11+B13+B16+B19+B21</f>
        <v>81025.1</v>
      </c>
      <c r="C10" s="62">
        <f>+C11+C13+C16+C19+C21</f>
        <v>76581.7</v>
      </c>
      <c r="D10" s="62">
        <f>+C10/B10*100</f>
        <v>94.51602034431305</v>
      </c>
      <c r="E10" s="62">
        <f>+C10-B10</f>
        <v>-4443.400000000009</v>
      </c>
    </row>
    <row r="11" spans="1:5" ht="14.25">
      <c r="A11" s="64" t="s">
        <v>8</v>
      </c>
      <c r="B11" s="65">
        <f>(+B12)</f>
        <v>52145.4</v>
      </c>
      <c r="C11" s="65">
        <f>(+C12)</f>
        <v>43003.5</v>
      </c>
      <c r="D11" s="63">
        <f>+C11/B11*100</f>
        <v>82.46844400464853</v>
      </c>
      <c r="E11" s="63">
        <f>+C11-B11</f>
        <v>-9141.900000000001</v>
      </c>
    </row>
    <row r="12" spans="1:5" ht="14.25">
      <c r="A12" s="64" t="s">
        <v>9</v>
      </c>
      <c r="B12" s="65">
        <v>52145.4</v>
      </c>
      <c r="C12" s="65">
        <v>43003.5</v>
      </c>
      <c r="D12" s="63">
        <f aca="true" t="shared" si="0" ref="D12:D21">+C12/B12*100</f>
        <v>82.46844400464853</v>
      </c>
      <c r="E12" s="63">
        <f aca="true" t="shared" si="1" ref="E12:E21">+C12-B12</f>
        <v>-9141.900000000001</v>
      </c>
    </row>
    <row r="13" spans="1:5" s="6" customFormat="1" ht="15">
      <c r="A13" s="64" t="s">
        <v>10</v>
      </c>
      <c r="B13" s="65">
        <v>15515.9</v>
      </c>
      <c r="C13" s="65">
        <v>17323.3</v>
      </c>
      <c r="D13" s="63">
        <f t="shared" si="0"/>
        <v>111.64869585393049</v>
      </c>
      <c r="E13" s="63">
        <f t="shared" si="1"/>
        <v>1807.3999999999996</v>
      </c>
    </row>
    <row r="14" spans="1:5" ht="14.25">
      <c r="A14" s="64" t="s">
        <v>11</v>
      </c>
      <c r="B14" s="66"/>
      <c r="C14" s="66"/>
      <c r="D14" s="63"/>
      <c r="E14" s="63"/>
    </row>
    <row r="15" spans="1:5" ht="14.25">
      <c r="A15" s="64" t="s">
        <v>12</v>
      </c>
      <c r="B15" s="65">
        <v>15509.5</v>
      </c>
      <c r="C15" s="65">
        <v>17321.1</v>
      </c>
      <c r="D15" s="63">
        <f t="shared" si="0"/>
        <v>111.68058286856441</v>
      </c>
      <c r="E15" s="63">
        <f t="shared" si="1"/>
        <v>1811.5999999999985</v>
      </c>
    </row>
    <row r="16" spans="1:5" ht="14.25">
      <c r="A16" s="64" t="s">
        <v>42</v>
      </c>
      <c r="B16" s="65">
        <f>+B17+B18</f>
        <v>11402.8</v>
      </c>
      <c r="C16" s="65">
        <f>+C17+C18</f>
        <v>13769.3</v>
      </c>
      <c r="D16" s="63">
        <f t="shared" si="0"/>
        <v>120.75367453607886</v>
      </c>
      <c r="E16" s="63">
        <f t="shared" si="1"/>
        <v>2366.5</v>
      </c>
    </row>
    <row r="17" spans="1:5" ht="14.25">
      <c r="A17" s="64" t="s">
        <v>43</v>
      </c>
      <c r="B17" s="65">
        <v>1321</v>
      </c>
      <c r="C17" s="65">
        <v>1577</v>
      </c>
      <c r="D17" s="63">
        <f t="shared" si="0"/>
        <v>119.37925813777441</v>
      </c>
      <c r="E17" s="63">
        <f t="shared" si="1"/>
        <v>256</v>
      </c>
    </row>
    <row r="18" spans="1:5" ht="14.25">
      <c r="A18" s="64" t="s">
        <v>51</v>
      </c>
      <c r="B18" s="65">
        <v>10081.8</v>
      </c>
      <c r="C18" s="65">
        <v>12192.3</v>
      </c>
      <c r="D18" s="63">
        <f t="shared" si="0"/>
        <v>120.93376182824495</v>
      </c>
      <c r="E18" s="63">
        <f t="shared" si="1"/>
        <v>2110.5</v>
      </c>
    </row>
    <row r="19" spans="1:5" ht="14.25">
      <c r="A19" s="64" t="s">
        <v>13</v>
      </c>
      <c r="B19" s="65">
        <v>1898.3</v>
      </c>
      <c r="C19" s="65">
        <v>2424.7</v>
      </c>
      <c r="D19" s="63">
        <f t="shared" si="0"/>
        <v>127.73007427698467</v>
      </c>
      <c r="E19" s="63">
        <f t="shared" si="1"/>
        <v>526.3999999999999</v>
      </c>
    </row>
    <row r="20" spans="1:5" ht="14.25">
      <c r="A20" s="64" t="s">
        <v>14</v>
      </c>
      <c r="B20" s="92"/>
      <c r="C20" s="92"/>
      <c r="D20" s="63"/>
      <c r="E20" s="63"/>
    </row>
    <row r="21" spans="1:5" ht="14.25">
      <c r="A21" s="64" t="s">
        <v>15</v>
      </c>
      <c r="B21" s="92">
        <v>62.7</v>
      </c>
      <c r="C21" s="92">
        <v>60.9</v>
      </c>
      <c r="D21" s="63">
        <f t="shared" si="0"/>
        <v>97.1291866028708</v>
      </c>
      <c r="E21" s="63">
        <f t="shared" si="1"/>
        <v>-1.8000000000000043</v>
      </c>
    </row>
    <row r="22" spans="1:5" ht="15">
      <c r="A22" s="61" t="s">
        <v>16</v>
      </c>
      <c r="B22" s="62">
        <f>(B24+B29+B33+B34+B32+B35)</f>
        <v>20016.499999999996</v>
      </c>
      <c r="C22" s="62">
        <f>(C24+C29+C33+C34+C32)</f>
        <v>18017.399999999998</v>
      </c>
      <c r="D22" s="62">
        <f>+C22/B22*100</f>
        <v>90.01273948992082</v>
      </c>
      <c r="E22" s="62">
        <f>+C22-B22</f>
        <v>-1999.0999999999985</v>
      </c>
    </row>
    <row r="23" spans="1:5" ht="14.25">
      <c r="A23" s="64" t="s">
        <v>44</v>
      </c>
      <c r="B23" s="92"/>
      <c r="C23" s="92"/>
      <c r="D23" s="63"/>
      <c r="E23" s="63"/>
    </row>
    <row r="24" spans="1:5" ht="14.25">
      <c r="A24" s="64" t="s">
        <v>45</v>
      </c>
      <c r="B24" s="65">
        <f>+B25+B26+B27</f>
        <v>9356.8</v>
      </c>
      <c r="C24" s="65">
        <f>+C26+C27+C28</f>
        <v>8222.599999999999</v>
      </c>
      <c r="D24" s="63">
        <f>+C24/B24*100</f>
        <v>87.8783344733242</v>
      </c>
      <c r="E24" s="63">
        <f>+C24-B24</f>
        <v>-1134.2000000000007</v>
      </c>
    </row>
    <row r="25" spans="1:5" ht="38.25">
      <c r="A25" s="83" t="s">
        <v>52</v>
      </c>
      <c r="B25" s="65">
        <v>67.4</v>
      </c>
      <c r="C25" s="65"/>
      <c r="D25" s="63">
        <f>+C25/B25*100</f>
        <v>0</v>
      </c>
      <c r="E25" s="63">
        <f>+C25-B25</f>
        <v>-67.4</v>
      </c>
    </row>
    <row r="26" spans="1:5" ht="14.25">
      <c r="A26" s="64" t="s">
        <v>54</v>
      </c>
      <c r="B26" s="92">
        <v>5176.6</v>
      </c>
      <c r="C26" s="92">
        <v>4732.7</v>
      </c>
      <c r="D26" s="63">
        <f>+C26/B26*100</f>
        <v>91.42487346907235</v>
      </c>
      <c r="E26" s="63">
        <f>+C26-B26</f>
        <v>-443.90000000000055</v>
      </c>
    </row>
    <row r="27" spans="1:5" ht="14.25">
      <c r="A27" s="64" t="s">
        <v>53</v>
      </c>
      <c r="B27" s="92">
        <v>4112.8</v>
      </c>
      <c r="C27" s="92">
        <v>3255.6</v>
      </c>
      <c r="D27" s="63">
        <f>+C27/B27*100</f>
        <v>79.15775141023147</v>
      </c>
      <c r="E27" s="63">
        <f>+C27-B27</f>
        <v>-857.2000000000003</v>
      </c>
    </row>
    <row r="28" spans="1:5" ht="14.25">
      <c r="A28" s="64" t="s">
        <v>55</v>
      </c>
      <c r="C28" s="92">
        <v>234.3</v>
      </c>
      <c r="D28" s="63"/>
      <c r="E28" s="63">
        <f aca="true" t="shared" si="2" ref="E28:E34">+C28-B28</f>
        <v>234.3</v>
      </c>
    </row>
    <row r="29" spans="1:5" ht="14.25">
      <c r="A29" s="64" t="s">
        <v>17</v>
      </c>
      <c r="B29" s="65">
        <f>+B30</f>
        <v>1416.3</v>
      </c>
      <c r="C29" s="65">
        <f>+C30</f>
        <v>1349.6</v>
      </c>
      <c r="D29" s="63">
        <f aca="true" t="shared" si="3" ref="D29:D34">+C29/B29*100</f>
        <v>95.29054578832168</v>
      </c>
      <c r="E29" s="63">
        <f t="shared" si="2"/>
        <v>-66.70000000000005</v>
      </c>
    </row>
    <row r="30" spans="1:5" ht="14.25">
      <c r="A30" s="64" t="s">
        <v>18</v>
      </c>
      <c r="B30" s="92">
        <v>1416.3</v>
      </c>
      <c r="C30" s="92">
        <v>1349.6</v>
      </c>
      <c r="D30" s="63">
        <f t="shared" si="3"/>
        <v>95.29054578832168</v>
      </c>
      <c r="E30" s="63">
        <f t="shared" si="2"/>
        <v>-66.70000000000005</v>
      </c>
    </row>
    <row r="31" spans="1:5" ht="14.25">
      <c r="A31" s="64" t="s">
        <v>19</v>
      </c>
      <c r="B31" s="92"/>
      <c r="C31" s="92"/>
      <c r="D31" s="63"/>
      <c r="E31" s="63">
        <f t="shared" si="2"/>
        <v>0</v>
      </c>
    </row>
    <row r="32" spans="1:5" ht="14.25">
      <c r="A32" s="64" t="s">
        <v>20</v>
      </c>
      <c r="B32" s="92">
        <v>5769.5</v>
      </c>
      <c r="C32" s="92">
        <v>5159.7</v>
      </c>
      <c r="D32" s="63">
        <f t="shared" si="3"/>
        <v>89.43062657076003</v>
      </c>
      <c r="E32" s="63">
        <f t="shared" si="2"/>
        <v>-609.8000000000002</v>
      </c>
    </row>
    <row r="33" spans="1:5" ht="14.25">
      <c r="A33" s="64" t="s">
        <v>21</v>
      </c>
      <c r="B33" s="92">
        <v>3457.8</v>
      </c>
      <c r="C33" s="92">
        <v>3202.6</v>
      </c>
      <c r="D33" s="63">
        <f t="shared" si="3"/>
        <v>92.61958470703915</v>
      </c>
      <c r="E33" s="63">
        <f t="shared" si="2"/>
        <v>-255.20000000000027</v>
      </c>
    </row>
    <row r="34" spans="1:5" ht="14.25">
      <c r="A34" s="64" t="s">
        <v>22</v>
      </c>
      <c r="B34" s="92">
        <v>17.9</v>
      </c>
      <c r="C34" s="92">
        <v>82.9</v>
      </c>
      <c r="D34" s="63">
        <f t="shared" si="3"/>
        <v>463.12849162011173</v>
      </c>
      <c r="E34" s="63">
        <f t="shared" si="2"/>
        <v>65</v>
      </c>
    </row>
    <row r="35" spans="1:5" ht="33" customHeight="1">
      <c r="A35" s="83" t="s">
        <v>61</v>
      </c>
      <c r="B35" s="92">
        <v>-1.8</v>
      </c>
      <c r="C35" s="92"/>
      <c r="D35" s="63"/>
      <c r="E35" s="63"/>
    </row>
    <row r="36" spans="1:5" ht="15">
      <c r="A36" s="67" t="s">
        <v>23</v>
      </c>
      <c r="B36" s="66"/>
      <c r="D36" s="63"/>
      <c r="E36" s="63"/>
    </row>
    <row r="37" spans="1:5" ht="15">
      <c r="A37" s="67" t="s">
        <v>24</v>
      </c>
      <c r="B37" s="95">
        <v>214987.1</v>
      </c>
      <c r="C37" s="62">
        <f>+C38+C39</f>
        <v>203119.4</v>
      </c>
      <c r="D37" s="62">
        <f>+C37/B37*100</f>
        <v>94.47980832338312</v>
      </c>
      <c r="E37" s="62">
        <f>+C37-B37</f>
        <v>-11867.700000000012</v>
      </c>
    </row>
    <row r="38" spans="1:5" ht="14.25">
      <c r="A38" s="68" t="s">
        <v>25</v>
      </c>
      <c r="B38" s="92">
        <v>71365.8</v>
      </c>
      <c r="C38" s="92">
        <v>78614</v>
      </c>
      <c r="D38" s="63">
        <f aca="true" t="shared" si="4" ref="D38:D45">+C38/B38*100</f>
        <v>110.15640544910868</v>
      </c>
      <c r="E38" s="63">
        <f aca="true" t="shared" si="5" ref="E38:E45">+C38-B38</f>
        <v>7248.199999999997</v>
      </c>
    </row>
    <row r="39" spans="1:5" ht="14.25">
      <c r="A39" s="68" t="s">
        <v>56</v>
      </c>
      <c r="B39" s="92">
        <f>+B37-B38</f>
        <v>143621.3</v>
      </c>
      <c r="C39" s="92">
        <v>124505.4</v>
      </c>
      <c r="D39" s="63">
        <f t="shared" si="4"/>
        <v>86.69006616706575</v>
      </c>
      <c r="E39" s="63">
        <f t="shared" si="5"/>
        <v>-19115.899999999994</v>
      </c>
    </row>
    <row r="40" spans="1:5" ht="15">
      <c r="A40" s="69" t="s">
        <v>26</v>
      </c>
      <c r="B40" s="92"/>
      <c r="C40" s="92"/>
      <c r="D40" s="63"/>
      <c r="E40" s="63"/>
    </row>
    <row r="41" spans="1:5" ht="15">
      <c r="A41" s="69" t="s">
        <v>27</v>
      </c>
      <c r="B41" s="70">
        <v>18823.4</v>
      </c>
      <c r="C41" s="70">
        <v>21647.5</v>
      </c>
      <c r="D41" s="62">
        <f t="shared" si="4"/>
        <v>115.00313439654897</v>
      </c>
      <c r="E41" s="62">
        <f t="shared" si="5"/>
        <v>2824.0999999999985</v>
      </c>
    </row>
    <row r="42" spans="1:5" ht="15">
      <c r="A42" s="71"/>
      <c r="C42" s="92"/>
      <c r="D42" s="62"/>
      <c r="E42" s="62"/>
    </row>
    <row r="43" spans="1:5" ht="15">
      <c r="A43" s="69" t="s">
        <v>28</v>
      </c>
      <c r="B43" s="70">
        <f>(B10+B37+B41+B22)</f>
        <v>334852.10000000003</v>
      </c>
      <c r="C43" s="70">
        <f>(C10+C37+C41+C22)</f>
        <v>319366</v>
      </c>
      <c r="D43" s="62">
        <f t="shared" si="4"/>
        <v>95.37524178585112</v>
      </c>
      <c r="E43" s="62">
        <f t="shared" si="5"/>
        <v>-15486.100000000035</v>
      </c>
    </row>
    <row r="44" spans="1:5" ht="14.25">
      <c r="A44" s="68" t="s">
        <v>29</v>
      </c>
      <c r="B44" s="65">
        <f>B41+B10+B22</f>
        <v>119865</v>
      </c>
      <c r="C44" s="65">
        <f>C41+C10+C22</f>
        <v>116246.59999999999</v>
      </c>
      <c r="D44" s="63">
        <f t="shared" si="4"/>
        <v>96.98127059608726</v>
      </c>
      <c r="E44" s="63">
        <f t="shared" si="5"/>
        <v>-3618.4000000000087</v>
      </c>
    </row>
    <row r="45" spans="1:5" ht="14.25">
      <c r="A45" s="68" t="s">
        <v>46</v>
      </c>
      <c r="B45" s="72">
        <f>+B44-B41</f>
        <v>101041.6</v>
      </c>
      <c r="C45" s="72">
        <f>+C44-C41</f>
        <v>94599.09999999999</v>
      </c>
      <c r="D45" s="63">
        <f t="shared" si="4"/>
        <v>93.62391331887063</v>
      </c>
      <c r="E45" s="63">
        <f t="shared" si="5"/>
        <v>-6442.500000000015</v>
      </c>
    </row>
    <row r="46" spans="1:4" ht="12.75">
      <c r="A46" s="47"/>
      <c r="B46" s="47"/>
      <c r="C46" s="72"/>
      <c r="D46" s="65"/>
    </row>
    <row r="47" spans="1:5" ht="12.75">
      <c r="A47" s="49"/>
      <c r="B47" s="50" t="s">
        <v>1</v>
      </c>
      <c r="C47" s="50" t="s">
        <v>1</v>
      </c>
      <c r="D47" s="51" t="s">
        <v>2</v>
      </c>
      <c r="E47" s="51" t="s">
        <v>58</v>
      </c>
    </row>
    <row r="48" spans="1:5" ht="12.75" customHeight="1">
      <c r="A48" s="52" t="s">
        <v>3</v>
      </c>
      <c r="B48" s="88" t="s">
        <v>63</v>
      </c>
      <c r="C48" s="88" t="s">
        <v>64</v>
      </c>
      <c r="D48" s="53" t="s">
        <v>4</v>
      </c>
      <c r="E48" s="53" t="s">
        <v>59</v>
      </c>
    </row>
    <row r="49" spans="1:5" ht="12.75">
      <c r="A49" s="52" t="s">
        <v>5</v>
      </c>
      <c r="B49" s="54"/>
      <c r="C49" s="54"/>
      <c r="D49" s="53" t="s">
        <v>6</v>
      </c>
      <c r="E49" s="53"/>
    </row>
    <row r="50" spans="1:5" ht="12.75">
      <c r="A50" s="55"/>
      <c r="B50" s="56"/>
      <c r="C50" s="57"/>
      <c r="D50" s="58"/>
      <c r="E50" s="58"/>
    </row>
    <row r="51" spans="1:4" ht="15.75">
      <c r="A51" s="73" t="s">
        <v>30</v>
      </c>
      <c r="B51" s="59"/>
      <c r="C51" s="64"/>
      <c r="D51" s="64"/>
    </row>
    <row r="52" spans="1:5" ht="14.25">
      <c r="A52" s="84" t="s">
        <v>31</v>
      </c>
      <c r="B52" s="74">
        <v>21574.2</v>
      </c>
      <c r="C52" s="74">
        <v>34198.8</v>
      </c>
      <c r="D52" s="63">
        <f aca="true" t="shared" si="6" ref="D52:D60">+C52/B52*100</f>
        <v>158.51711766832605</v>
      </c>
      <c r="E52" s="63">
        <f aca="true" t="shared" si="7" ref="E52:E61">+C52-B52</f>
        <v>12624.600000000002</v>
      </c>
    </row>
    <row r="53" spans="1:5" ht="15.75" customHeight="1">
      <c r="A53" s="84" t="s">
        <v>32</v>
      </c>
      <c r="B53" s="75">
        <v>1188.8</v>
      </c>
      <c r="C53" s="75">
        <v>924.8</v>
      </c>
      <c r="D53" s="63">
        <f t="shared" si="6"/>
        <v>77.79273216689097</v>
      </c>
      <c r="E53" s="63">
        <f t="shared" si="7"/>
        <v>-264</v>
      </c>
    </row>
    <row r="54" spans="1:5" ht="14.25">
      <c r="A54" s="84" t="s">
        <v>33</v>
      </c>
      <c r="B54" s="75">
        <v>6475.8</v>
      </c>
      <c r="C54" s="75">
        <v>1922</v>
      </c>
      <c r="D54" s="63">
        <f t="shared" si="6"/>
        <v>29.679730689644522</v>
      </c>
      <c r="E54" s="63">
        <f t="shared" si="7"/>
        <v>-4553.8</v>
      </c>
    </row>
    <row r="55" spans="1:5" ht="14.25">
      <c r="A55" s="84" t="s">
        <v>34</v>
      </c>
      <c r="B55" s="75">
        <v>90082.7</v>
      </c>
      <c r="C55" s="75">
        <v>77058</v>
      </c>
      <c r="D55" s="63">
        <f t="shared" si="6"/>
        <v>85.5413969607927</v>
      </c>
      <c r="E55" s="63">
        <f t="shared" si="7"/>
        <v>-13024.699999999997</v>
      </c>
    </row>
    <row r="56" spans="1:5" ht="14.25">
      <c r="A56" s="84" t="s">
        <v>47</v>
      </c>
      <c r="B56" s="75">
        <v>829.8</v>
      </c>
      <c r="C56" s="75">
        <v>584.5</v>
      </c>
      <c r="D56" s="63">
        <f t="shared" si="6"/>
        <v>70.43865991805255</v>
      </c>
      <c r="E56" s="63">
        <f t="shared" si="7"/>
        <v>-245.29999999999995</v>
      </c>
    </row>
    <row r="57" spans="1:5" ht="14.25">
      <c r="A57" s="84" t="s">
        <v>35</v>
      </c>
      <c r="B57" s="75">
        <v>114118.3</v>
      </c>
      <c r="C57" s="75">
        <v>121003.7</v>
      </c>
      <c r="D57" s="63">
        <f t="shared" si="6"/>
        <v>106.0335634162093</v>
      </c>
      <c r="E57" s="63">
        <f t="shared" si="7"/>
        <v>6885.399999999994</v>
      </c>
    </row>
    <row r="58" spans="1:5" ht="25.5">
      <c r="A58" s="84" t="s">
        <v>36</v>
      </c>
      <c r="B58" s="75">
        <v>10125</v>
      </c>
      <c r="C58" s="93">
        <v>11724.3</v>
      </c>
      <c r="D58" s="63">
        <f t="shared" si="6"/>
        <v>115.79555555555554</v>
      </c>
      <c r="E58" s="63">
        <f t="shared" si="7"/>
        <v>1599.2999999999993</v>
      </c>
    </row>
    <row r="59" spans="1:5" ht="14.25">
      <c r="A59" s="84" t="s">
        <v>37</v>
      </c>
      <c r="B59" s="75">
        <v>47617</v>
      </c>
      <c r="C59" s="75">
        <v>58398.3</v>
      </c>
      <c r="D59" s="63">
        <f t="shared" si="6"/>
        <v>122.64170359325452</v>
      </c>
      <c r="E59" s="63">
        <f t="shared" si="7"/>
        <v>10781.300000000003</v>
      </c>
    </row>
    <row r="60" spans="1:5" ht="14.25">
      <c r="A60" s="84" t="s">
        <v>38</v>
      </c>
      <c r="B60" s="75">
        <v>10337.1</v>
      </c>
      <c r="C60" s="75">
        <v>17261.1</v>
      </c>
      <c r="D60" s="63">
        <f t="shared" si="6"/>
        <v>166.98203558057867</v>
      </c>
      <c r="E60" s="63">
        <f t="shared" si="7"/>
        <v>6923.999999999998</v>
      </c>
    </row>
    <row r="61" spans="1:5" ht="14.25">
      <c r="A61" s="84" t="s">
        <v>60</v>
      </c>
      <c r="B61" s="75">
        <v>6433.4</v>
      </c>
      <c r="C61" s="75"/>
      <c r="D61" s="63"/>
      <c r="E61" s="63">
        <f t="shared" si="7"/>
        <v>-6433.4</v>
      </c>
    </row>
    <row r="62" spans="1:5" ht="15">
      <c r="A62" s="76" t="s">
        <v>39</v>
      </c>
      <c r="B62" s="77">
        <f>SUM(B52:B61)</f>
        <v>308782.1</v>
      </c>
      <c r="C62" s="77">
        <f>SUM(C52:C61)</f>
        <v>323075.49999999994</v>
      </c>
      <c r="D62" s="62">
        <f>+C62/B62*100</f>
        <v>104.62896003362887</v>
      </c>
      <c r="E62" s="62">
        <f>+C62-B62</f>
        <v>14293.399999999965</v>
      </c>
    </row>
    <row r="63" spans="1:5" ht="14.25">
      <c r="A63" s="86"/>
      <c r="B63" s="78"/>
      <c r="C63" s="78"/>
      <c r="D63" s="63"/>
      <c r="E63" s="63"/>
    </row>
    <row r="64" spans="1:5" ht="14.25">
      <c r="A64" s="85" t="s">
        <v>40</v>
      </c>
      <c r="B64" s="94">
        <f>+B43-B62</f>
        <v>26070.00000000006</v>
      </c>
      <c r="C64" s="94">
        <f>+C43-C62</f>
        <v>-3709.499999999942</v>
      </c>
      <c r="D64" s="63">
        <f>+C64/B64*100</f>
        <v>-14.22899884925176</v>
      </c>
      <c r="E64" s="63">
        <f>+C64-B64</f>
        <v>-29779.5</v>
      </c>
    </row>
    <row r="65" spans="1:4" ht="12.75">
      <c r="A65" s="79"/>
      <c r="B65" s="80"/>
      <c r="C65" s="80"/>
      <c r="D65" s="80"/>
    </row>
    <row r="66" spans="1:4" ht="12.75">
      <c r="A66" s="81"/>
      <c r="B66" s="81"/>
      <c r="C66" s="78"/>
      <c r="D66" s="82"/>
    </row>
    <row r="67" spans="1:4" ht="12.75">
      <c r="A67" s="47" t="s">
        <v>41</v>
      </c>
      <c r="B67" s="47"/>
      <c r="C67" s="47"/>
      <c r="D67" s="82"/>
    </row>
    <row r="68" spans="1:4" ht="12.75">
      <c r="A68" s="47" t="s">
        <v>48</v>
      </c>
      <c r="B68" s="47"/>
      <c r="C68" s="47"/>
      <c r="D68" s="82" t="s">
        <v>49</v>
      </c>
    </row>
    <row r="69" spans="1:4" ht="12.75">
      <c r="A69" s="81"/>
      <c r="B69" s="81"/>
      <c r="C69" s="81"/>
      <c r="D69" s="82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mergeCells count="2">
    <mergeCell ref="A1:D1"/>
    <mergeCell ref="A2:E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1"/>
      <c r="B4" s="101"/>
      <c r="C4" s="101"/>
      <c r="D4" s="101"/>
      <c r="E4" s="101"/>
      <c r="F4" s="101"/>
      <c r="G4" s="101"/>
    </row>
    <row r="5" spans="1:9" ht="15">
      <c r="A5" s="102"/>
      <c r="B5" s="102"/>
      <c r="C5" s="102"/>
      <c r="D5" s="102"/>
      <c r="E5" s="102"/>
      <c r="F5" s="102"/>
      <c r="G5" s="102"/>
      <c r="I5" s="5"/>
    </row>
    <row r="6" spans="4:6" ht="15">
      <c r="D6" s="102"/>
      <c r="E6" s="102"/>
      <c r="F6" s="102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3"/>
      <c r="B2" s="103"/>
      <c r="C2" s="103"/>
      <c r="D2" s="103"/>
      <c r="E2" s="103"/>
    </row>
    <row r="4" spans="1:6" ht="21" customHeight="1">
      <c r="A4" s="16"/>
      <c r="B4" s="17"/>
      <c r="C4" s="17"/>
      <c r="D4" s="104"/>
      <c r="E4" s="10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2009-12-13T19:08:59Z</cp:lastPrinted>
  <dcterms:created xsi:type="dcterms:W3CDTF">2002-08-21T11:19:18Z</dcterms:created>
  <dcterms:modified xsi:type="dcterms:W3CDTF">2009-12-13T19:12:30Z</dcterms:modified>
  <cp:category/>
  <cp:version/>
  <cp:contentType/>
  <cp:contentStatus/>
</cp:coreProperties>
</file>