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76" yWindow="5925" windowWidth="1548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<sst xmlns="http://schemas.openxmlformats.org/spreadsheetml/2006/main" count="74" uniqueCount="66">
  <si>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</si>
  <si>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</si>
  <si>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</si>
  <si>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</si>
  <si>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</si>
  <si>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</si>
  <si>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</si>
  <si>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</si>
  <si>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</si>
  <si>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</si>
  <si>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</si>
  <si>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</si>
  <si>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</si>
  <si>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</si>
  <si>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</si>
  <si>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</si>
  <si>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</si>
  <si>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</si>
  <si>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</si>
  <si>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</si>
  <si>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</si>
  <si>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</si>
  <si>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</si>
  <si>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</si>
  <si>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</si>
  <si>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</si>
  <si>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</si>
  <si>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</si>
  <si>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</si>
  <si>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</si>
  <si>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</si>
  <si>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</si>
  <si>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</si>
  <si>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</si>
  <si>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</si>
  <si>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</si>
  <si>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</si>
  <si>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</si>
  <si>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</si>
  <si>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</si>
  <si>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</si>
  <si>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</si>
  <si>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</si>
  <si>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</si>
  <si>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</si>
  <si>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</si>
  <si>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</si>
  <si>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</si>
  <si>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</si>
  <si>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</si>
  <si>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</si>
  <si>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</si>
  <si>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на 2009г.</t>
  </si>
  <si>
    <t>Доходы, 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</si>
  <si>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</si>
  <si>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</si>
  <si>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Поступило</t>
  </si>
  <si>
    <t xml:space="preserve">Уточненный </t>
  </si>
  <si>
    <t>план на</t>
  </si>
  <si>
    <t>2009г.</t>
  </si>
  <si>
    <t>Субсидии, субвенции</t>
  </si>
  <si>
    <t xml:space="preserve">                 ИСПОЛНЕНИЯ БЮДЖЕТА ГОРОДА ШУМЕРЛЯ  ПО СОСТОЯНИЮ НА 01.09.2009Г</t>
  </si>
  <si>
    <t>на 01.09.2009г</t>
  </si>
  <si>
    <t>Отклонение</t>
  </si>
  <si>
    <t>(+,-)</t>
  </si>
  <si>
    <t xml:space="preserve">  НАЛОГИ, СБОРЫ И РЕГУЛЯРНЫЕ ПЛАТЕЖИ ЗА ПОЛЬЗОВАНИЕ ПРИРОДНЫМИ РЕСУРСАМИ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</si>
</sst>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26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" xfId="0" applyFont="1" applyBorder="1" applyAlignment="1">
      <alignment/>
    </xf>
    <xf numFmtId="0" fontId="19" fillId="0" borderId="2" xfId="0" applyFont="1" applyBorder="1" applyAlignment="1" applyProtection="1">
      <alignment horizontal="left"/>
      <protection/>
    </xf>
    <xf numFmtId="0" fontId="19" fillId="0" borderId="3" xfId="0" applyFont="1" applyBorder="1" applyAlignment="1" applyProtection="1">
      <alignment horizontal="left"/>
      <protection/>
    </xf>
    <xf numFmtId="0" fontId="19" fillId="0" borderId="4" xfId="0" applyFont="1" applyBorder="1" applyAlignment="1" applyProtection="1">
      <alignment horizontal="left"/>
      <protection/>
    </xf>
    <xf numFmtId="0" fontId="19" fillId="0" borderId="5" xfId="0" applyFont="1" applyBorder="1" applyAlignment="1" applyProtection="1">
      <alignment horizontal="left"/>
      <protection/>
    </xf>
    <xf numFmtId="0" fontId="19" fillId="0" borderId="6" xfId="0" applyFont="1" applyBorder="1" applyAlignment="1" applyProtection="1">
      <alignment horizontal="left"/>
      <protection/>
    </xf>
    <xf numFmtId="0" fontId="19" fillId="0" borderId="7" xfId="0" applyFont="1" applyBorder="1" applyAlignment="1" applyProtection="1">
      <alignment horizontal="left"/>
      <protection/>
    </xf>
    <xf numFmtId="0" fontId="19" fillId="0" borderId="8" xfId="0" applyFont="1" applyBorder="1" applyAlignment="1" applyProtection="1">
      <alignment horizontal="left"/>
      <protection/>
    </xf>
    <xf numFmtId="0" fontId="19" fillId="0" borderId="7" xfId="0" applyFont="1" applyBorder="1" applyAlignment="1">
      <alignment/>
    </xf>
    <xf numFmtId="0" fontId="19" fillId="0" borderId="9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2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9" fontId="24" fillId="2" borderId="0" xfId="0" applyNumberFormat="1" applyFont="1" applyFill="1" applyAlignment="1" applyProtection="1">
      <alignment horizontal="right"/>
      <protection/>
    </xf>
    <xf numFmtId="0" fontId="25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2" borderId="0" xfId="20" applyNumberFormat="1" applyFont="1" applyFill="1" applyBorder="1" applyAlignment="1" applyProtection="1">
      <alignment horizontal="right" vertical="top" shrinkToFit="1"/>
      <protection/>
    </xf>
    <xf numFmtId="170" fontId="19" fillId="2" borderId="0" xfId="0" applyNumberFormat="1" applyFont="1" applyFill="1" applyBorder="1" applyAlignment="1">
      <alignment horizontal="right" vertical="top" shrinkToFit="1"/>
    </xf>
    <xf numFmtId="0" fontId="21" fillId="2" borderId="0" xfId="0" applyFont="1" applyFill="1" applyAlignment="1">
      <alignment/>
    </xf>
    <xf numFmtId="170" fontId="21" fillId="2" borderId="0" xfId="0" applyNumberFormat="1" applyFont="1" applyFill="1" applyBorder="1" applyAlignment="1">
      <alignment horizontal="right" vertical="top" shrinkToFit="1"/>
    </xf>
    <xf numFmtId="170" fontId="19" fillId="2" borderId="0" xfId="0" applyNumberFormat="1" applyFont="1" applyFill="1" applyBorder="1" applyAlignment="1">
      <alignment/>
    </xf>
    <xf numFmtId="0" fontId="25" fillId="2" borderId="0" xfId="0" applyFont="1" applyFill="1" applyBorder="1" applyAlignment="1">
      <alignment/>
    </xf>
    <xf numFmtId="171" fontId="19" fillId="2" borderId="0" xfId="0" applyNumberFormat="1" applyFont="1" applyFill="1" applyBorder="1" applyAlignment="1">
      <alignment/>
    </xf>
    <xf numFmtId="0" fontId="19" fillId="2" borderId="0" xfId="0" applyFont="1" applyFill="1" applyBorder="1" applyAlignment="1">
      <alignment/>
    </xf>
    <xf numFmtId="170" fontId="19" fillId="2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2" borderId="0" xfId="0" applyFont="1" applyFill="1" applyBorder="1" applyAlignment="1">
      <alignment vertical="top" wrapText="1"/>
    </xf>
    <xf numFmtId="167" fontId="0" fillId="0" borderId="0" xfId="0" applyNumberFormat="1" applyBorder="1" applyAlignment="1">
      <alignment wrapText="1"/>
    </xf>
    <xf numFmtId="0" fontId="25" fillId="2" borderId="0" xfId="0" applyFont="1" applyFill="1" applyBorder="1" applyAlignment="1">
      <alignment/>
    </xf>
    <xf numFmtId="171" fontId="25" fillId="2" borderId="0" xfId="0" applyNumberFormat="1" applyFont="1" applyFill="1" applyBorder="1" applyAlignment="1">
      <alignment/>
    </xf>
    <xf numFmtId="0" fontId="25" fillId="2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0" fillId="0" borderId="0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SheetLayoutView="100" workbookViewId="0" topLeftCell="A18">
      <selection activeCell="A25" sqref="A25"/>
    </sheetView>
  </sheetViews>
  <sheetFormatPr defaultColWidth="9.00390625" defaultRowHeight="12.75"/>
  <cols>
    <col min="1" max="1" width="54.375" style="3" customWidth="1"/>
    <col min="2" max="2" width="14.00390625" style="1" customWidth="1"/>
    <col min="3" max="3" width="14.00390625" style="3" customWidth="1"/>
    <col min="4" max="5" width="14.375" style="3" customWidth="1"/>
    <col min="6" max="6" width="8.37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5.75">
      <c r="A1" s="47"/>
      <c r="B1" s="48" t="s">
        <v>0</v>
      </c>
      <c r="C1" s="48"/>
      <c r="D1" s="48"/>
      <c r="E1" s="48"/>
    </row>
    <row r="2" spans="1:5" ht="15.75">
      <c r="A2" s="50" t="s">
        <v>61</v>
      </c>
      <c r="B2" s="51"/>
      <c r="C2" s="48"/>
      <c r="D2" s="48"/>
      <c r="E2" s="48"/>
    </row>
    <row r="3" spans="1:5" ht="12.75">
      <c r="A3"/>
      <c r="B3" s="52"/>
      <c r="C3" s="52"/>
      <c r="D3" s="52"/>
      <c r="E3" s="52"/>
    </row>
    <row r="4" spans="1:8" ht="14.25">
      <c r="A4" s="49" t="s">
        <v>1</v>
      </c>
      <c r="B4" s="49"/>
      <c r="C4" s="49"/>
      <c r="D4" s="53" t="s">
        <v>2</v>
      </c>
      <c r="E4" s="53"/>
      <c r="F4" s="11"/>
      <c r="G4" s="4"/>
      <c r="H4" s="12"/>
    </row>
    <row r="5" spans="1:5" ht="12.75">
      <c r="A5" s="54"/>
      <c r="B5" s="55" t="s">
        <v>3</v>
      </c>
      <c r="C5" s="56" t="s">
        <v>56</v>
      </c>
      <c r="D5" s="57" t="s">
        <v>5</v>
      </c>
      <c r="E5" s="57" t="s">
        <v>63</v>
      </c>
    </row>
    <row r="6" spans="1:5" ht="12.75" customHeight="1">
      <c r="A6" s="58" t="s">
        <v>6</v>
      </c>
      <c r="B6" s="59" t="s">
        <v>52</v>
      </c>
      <c r="C6" s="60" t="s">
        <v>62</v>
      </c>
      <c r="D6" s="61" t="s">
        <v>7</v>
      </c>
      <c r="E6" s="61" t="s">
        <v>64</v>
      </c>
    </row>
    <row r="7" spans="1:5" ht="12.75">
      <c r="A7" s="58" t="s">
        <v>8</v>
      </c>
      <c r="B7" s="59"/>
      <c r="C7" s="62"/>
      <c r="D7" s="61" t="s">
        <v>9</v>
      </c>
      <c r="E7" s="61"/>
    </row>
    <row r="8" spans="1:5" ht="12.75">
      <c r="A8" s="63"/>
      <c r="B8" s="64"/>
      <c r="C8" s="65"/>
      <c r="D8" s="66"/>
      <c r="E8" s="66"/>
    </row>
    <row r="9" spans="1:5" ht="12.75">
      <c r="A9" s="67"/>
      <c r="B9" s="68"/>
      <c r="C9" s="68"/>
      <c r="D9" s="68"/>
      <c r="E9" s="68"/>
    </row>
    <row r="10" spans="1:5" ht="15">
      <c r="A10" s="69" t="s">
        <v>10</v>
      </c>
      <c r="B10" s="70">
        <f>+B11+B13+B16+B20+B22+B19</f>
        <v>88764.90000000001</v>
      </c>
      <c r="C10" s="70">
        <f>+C11+C13+C16+C20+C22+C19</f>
        <v>55620.3</v>
      </c>
      <c r="D10" s="70">
        <f>+C10/B10*100</f>
        <v>62.66024070325095</v>
      </c>
      <c r="E10" s="70">
        <f>+C10-B10</f>
        <v>-33144.600000000006</v>
      </c>
    </row>
    <row r="11" spans="1:5" ht="14.25">
      <c r="A11" s="72" t="s">
        <v>11</v>
      </c>
      <c r="B11" s="73">
        <f>(+B12)</f>
        <v>54737.3</v>
      </c>
      <c r="C11" s="73">
        <f>(+C12)</f>
        <v>31649.6</v>
      </c>
      <c r="D11" s="71">
        <f>+C11/B11*100</f>
        <v>57.820900921309594</v>
      </c>
      <c r="E11" s="71">
        <f aca="true" t="shared" si="0" ref="E11:E45">+C11-B11</f>
        <v>-23087.700000000004</v>
      </c>
    </row>
    <row r="12" spans="1:5" ht="14.25">
      <c r="A12" s="72" t="s">
        <v>12</v>
      </c>
      <c r="B12" s="73">
        <v>54737.3</v>
      </c>
      <c r="C12" s="73">
        <v>31649.6</v>
      </c>
      <c r="D12" s="71">
        <f aca="true" t="shared" si="1" ref="D12:D45">+C12/B12*100</f>
        <v>57.820900921309594</v>
      </c>
      <c r="E12" s="71">
        <f t="shared" si="0"/>
        <v>-23087.700000000004</v>
      </c>
    </row>
    <row r="13" spans="1:5" s="6" customFormat="1" ht="15">
      <c r="A13" s="72" t="s">
        <v>13</v>
      </c>
      <c r="B13" s="73">
        <v>18800</v>
      </c>
      <c r="C13" s="73">
        <v>12412.7</v>
      </c>
      <c r="D13" s="71">
        <f t="shared" si="1"/>
        <v>66.025</v>
      </c>
      <c r="E13" s="71">
        <f t="shared" si="0"/>
        <v>-6387.299999999999</v>
      </c>
    </row>
    <row r="14" spans="1:5" ht="14.25">
      <c r="A14" s="72" t="s">
        <v>14</v>
      </c>
      <c r="B14" s="75"/>
      <c r="C14" s="75"/>
      <c r="D14" s="71"/>
      <c r="E14" s="71"/>
    </row>
    <row r="15" spans="1:5" ht="14.25">
      <c r="A15" s="72" t="s">
        <v>15</v>
      </c>
      <c r="B15" s="73">
        <v>18800</v>
      </c>
      <c r="C15" s="73">
        <v>12410.5</v>
      </c>
      <c r="D15" s="71">
        <f t="shared" si="1"/>
        <v>66.01329787234043</v>
      </c>
      <c r="E15" s="71">
        <f t="shared" si="0"/>
        <v>-6389.5</v>
      </c>
    </row>
    <row r="16" spans="1:5" ht="14.25">
      <c r="A16" s="72" t="s">
        <v>44</v>
      </c>
      <c r="B16" s="73">
        <f>+B17+B18</f>
        <v>13020</v>
      </c>
      <c r="C16" s="73">
        <f>+C17+C18</f>
        <v>9864.4</v>
      </c>
      <c r="D16" s="71">
        <f t="shared" si="1"/>
        <v>75.76344086021504</v>
      </c>
      <c r="E16" s="71">
        <f t="shared" si="0"/>
        <v>-3155.6000000000004</v>
      </c>
    </row>
    <row r="17" spans="1:5" ht="14.25">
      <c r="A17" s="72" t="s">
        <v>45</v>
      </c>
      <c r="B17" s="73">
        <v>1300</v>
      </c>
      <c r="C17" s="73">
        <v>864</v>
      </c>
      <c r="D17" s="71">
        <f t="shared" si="1"/>
        <v>66.46153846153847</v>
      </c>
      <c r="E17" s="71">
        <f t="shared" si="0"/>
        <v>-436</v>
      </c>
    </row>
    <row r="18" spans="1:5" ht="14.25">
      <c r="A18" s="72" t="s">
        <v>51</v>
      </c>
      <c r="B18" s="73">
        <v>11720</v>
      </c>
      <c r="C18" s="73">
        <v>9000.4</v>
      </c>
      <c r="D18" s="71">
        <f t="shared" si="1"/>
        <v>76.79522184300342</v>
      </c>
      <c r="E18" s="71">
        <f t="shared" si="0"/>
        <v>-2719.6000000000004</v>
      </c>
    </row>
    <row r="19" spans="1:5" ht="25.5">
      <c r="A19" s="105" t="s">
        <v>65</v>
      </c>
      <c r="B19" s="73"/>
      <c r="C19" s="73">
        <v>18.2</v>
      </c>
      <c r="D19" s="71"/>
      <c r="E19" s="71">
        <f>+C19-B19</f>
        <v>18.2</v>
      </c>
    </row>
    <row r="20" spans="1:5" ht="14.25">
      <c r="A20" s="72" t="s">
        <v>16</v>
      </c>
      <c r="B20" s="73">
        <v>2100</v>
      </c>
      <c r="C20" s="73">
        <v>1601.5</v>
      </c>
      <c r="D20" s="71">
        <f t="shared" si="1"/>
        <v>76.26190476190476</v>
      </c>
      <c r="E20" s="71">
        <f t="shared" si="0"/>
        <v>-498.5</v>
      </c>
    </row>
    <row r="21" spans="1:5" ht="14.25">
      <c r="A21" s="72" t="s">
        <v>17</v>
      </c>
      <c r="B21" s="73"/>
      <c r="C21" s="74"/>
      <c r="D21" s="71"/>
      <c r="E21" s="71"/>
    </row>
    <row r="22" spans="1:5" ht="14.25">
      <c r="A22" s="72" t="s">
        <v>18</v>
      </c>
      <c r="B22" s="74">
        <v>107.6</v>
      </c>
      <c r="C22" s="74">
        <v>73.9</v>
      </c>
      <c r="D22" s="71">
        <f t="shared" si="1"/>
        <v>68.68029739776954</v>
      </c>
      <c r="E22" s="71">
        <f t="shared" si="0"/>
        <v>-33.69999999999999</v>
      </c>
    </row>
    <row r="23" spans="1:5" ht="15">
      <c r="A23" s="69" t="s">
        <v>19</v>
      </c>
      <c r="B23" s="70">
        <f>(B25+B30+B34+B35+B33)</f>
        <v>20536</v>
      </c>
      <c r="C23" s="70">
        <f>(C25+C30+C34+C35+C33)</f>
        <v>10968.600000000002</v>
      </c>
      <c r="D23" s="70">
        <f t="shared" si="1"/>
        <v>53.41156992598365</v>
      </c>
      <c r="E23" s="70">
        <f t="shared" si="0"/>
        <v>-9567.399999999998</v>
      </c>
    </row>
    <row r="24" spans="1:5" ht="14.25">
      <c r="A24" s="72" t="s">
        <v>46</v>
      </c>
      <c r="B24" s="73"/>
      <c r="C24" s="74"/>
      <c r="D24" s="71"/>
      <c r="E24" s="71"/>
    </row>
    <row r="25" spans="1:5" ht="14.25">
      <c r="A25" s="72" t="s">
        <v>47</v>
      </c>
      <c r="B25" s="73">
        <f>+B27+B28+B29</f>
        <v>8707</v>
      </c>
      <c r="C25" s="73">
        <f>+C27+C28+C29</f>
        <v>5745.900000000001</v>
      </c>
      <c r="D25" s="71">
        <f t="shared" si="1"/>
        <v>65.99173079131734</v>
      </c>
      <c r="E25" s="71">
        <f t="shared" si="0"/>
        <v>-2961.0999999999995</v>
      </c>
    </row>
    <row r="26" spans="1:5" ht="38.25" hidden="1">
      <c r="A26" s="92" t="s">
        <v>50</v>
      </c>
      <c r="B26" s="73"/>
      <c r="C26" s="73"/>
      <c r="D26" s="71" t="e">
        <f t="shared" si="1"/>
        <v>#DIV/0!</v>
      </c>
      <c r="E26" s="71">
        <f t="shared" si="0"/>
        <v>0</v>
      </c>
    </row>
    <row r="27" spans="1:5" ht="14.25">
      <c r="A27" s="72" t="s">
        <v>53</v>
      </c>
      <c r="B27" s="73">
        <v>5000</v>
      </c>
      <c r="C27" s="74">
        <v>2900.2</v>
      </c>
      <c r="D27" s="71">
        <f t="shared" si="1"/>
        <v>58.004</v>
      </c>
      <c r="E27" s="71">
        <f t="shared" si="0"/>
        <v>-2099.8</v>
      </c>
    </row>
    <row r="28" spans="1:5" ht="14.25">
      <c r="A28" s="72" t="s">
        <v>54</v>
      </c>
      <c r="B28" s="73">
        <v>3500</v>
      </c>
      <c r="C28" s="74">
        <v>2611.4</v>
      </c>
      <c r="D28" s="71">
        <f t="shared" si="1"/>
        <v>74.61142857142858</v>
      </c>
      <c r="E28" s="71">
        <f t="shared" si="0"/>
        <v>-888.5999999999999</v>
      </c>
    </row>
    <row r="29" spans="1:5" ht="14.25">
      <c r="A29" s="72" t="s">
        <v>55</v>
      </c>
      <c r="B29" s="73">
        <v>207</v>
      </c>
      <c r="C29" s="74">
        <v>234.3</v>
      </c>
      <c r="D29" s="71">
        <f t="shared" si="1"/>
        <v>113.18840579710145</v>
      </c>
      <c r="E29" s="71">
        <f t="shared" si="0"/>
        <v>27.30000000000001</v>
      </c>
    </row>
    <row r="30" spans="1:5" ht="14.25">
      <c r="A30" s="72" t="s">
        <v>20</v>
      </c>
      <c r="B30" s="73">
        <f>+B31</f>
        <v>1400</v>
      </c>
      <c r="C30" s="73">
        <v>1013</v>
      </c>
      <c r="D30" s="71">
        <f t="shared" si="1"/>
        <v>72.35714285714285</v>
      </c>
      <c r="E30" s="71">
        <f t="shared" si="0"/>
        <v>-387</v>
      </c>
    </row>
    <row r="31" spans="1:5" ht="14.25">
      <c r="A31" s="72" t="s">
        <v>21</v>
      </c>
      <c r="B31" s="73">
        <v>1400</v>
      </c>
      <c r="C31" s="74">
        <v>575.2</v>
      </c>
      <c r="D31" s="71">
        <f t="shared" si="1"/>
        <v>41.08571428571429</v>
      </c>
      <c r="E31" s="71">
        <f t="shared" si="0"/>
        <v>-824.8</v>
      </c>
    </row>
    <row r="32" spans="1:5" ht="14.25">
      <c r="A32" s="72" t="s">
        <v>22</v>
      </c>
      <c r="B32" s="73"/>
      <c r="C32" s="74"/>
      <c r="D32" s="71"/>
      <c r="E32" s="71"/>
    </row>
    <row r="33" spans="1:5" ht="14.25">
      <c r="A33" s="72" t="s">
        <v>23</v>
      </c>
      <c r="B33" s="73">
        <v>6579</v>
      </c>
      <c r="C33" s="74">
        <v>1854.1</v>
      </c>
      <c r="D33" s="71">
        <f t="shared" si="1"/>
        <v>28.18209454324365</v>
      </c>
      <c r="E33" s="71">
        <f t="shared" si="0"/>
        <v>-4724.9</v>
      </c>
    </row>
    <row r="34" spans="1:5" ht="14.25">
      <c r="A34" s="72" t="s">
        <v>24</v>
      </c>
      <c r="B34" s="73">
        <v>3800</v>
      </c>
      <c r="C34" s="74">
        <v>2311.5</v>
      </c>
      <c r="D34" s="71">
        <f t="shared" si="1"/>
        <v>60.82894736842105</v>
      </c>
      <c r="E34" s="71">
        <f t="shared" si="0"/>
        <v>-1488.5</v>
      </c>
    </row>
    <row r="35" spans="1:5" ht="14.25">
      <c r="A35" s="72" t="s">
        <v>25</v>
      </c>
      <c r="B35" s="73">
        <v>50</v>
      </c>
      <c r="C35" s="74">
        <v>44.1</v>
      </c>
      <c r="D35" s="71">
        <f t="shared" si="1"/>
        <v>88.2</v>
      </c>
      <c r="E35" s="71">
        <f t="shared" si="0"/>
        <v>-5.899999999999999</v>
      </c>
    </row>
    <row r="36" spans="1:5" ht="15">
      <c r="A36" s="76" t="s">
        <v>26</v>
      </c>
      <c r="B36" s="81"/>
      <c r="C36" s="74"/>
      <c r="D36" s="71"/>
      <c r="E36" s="71"/>
    </row>
    <row r="37" spans="1:5" ht="15">
      <c r="A37" s="76" t="s">
        <v>27</v>
      </c>
      <c r="B37" s="70">
        <f>+B38+B39</f>
        <v>220757.3</v>
      </c>
      <c r="C37" s="70">
        <f>+C38+C39</f>
        <v>160826.59999999998</v>
      </c>
      <c r="D37" s="70">
        <f t="shared" si="1"/>
        <v>72.85222278040182</v>
      </c>
      <c r="E37" s="70">
        <f t="shared" si="0"/>
        <v>-59930.70000000001</v>
      </c>
    </row>
    <row r="38" spans="1:5" ht="14.25">
      <c r="A38" s="77" t="s">
        <v>28</v>
      </c>
      <c r="B38" s="73">
        <v>86927</v>
      </c>
      <c r="C38" s="74">
        <v>57545.7</v>
      </c>
      <c r="D38" s="71">
        <f t="shared" si="1"/>
        <v>66.20002991015448</v>
      </c>
      <c r="E38" s="71">
        <f t="shared" si="0"/>
        <v>-29381.300000000003</v>
      </c>
    </row>
    <row r="39" spans="1:5" ht="14.25">
      <c r="A39" s="77" t="s">
        <v>60</v>
      </c>
      <c r="B39" s="73">
        <v>133830.3</v>
      </c>
      <c r="C39" s="74">
        <v>103280.9</v>
      </c>
      <c r="D39" s="71">
        <f t="shared" si="1"/>
        <v>77.1730318171595</v>
      </c>
      <c r="E39" s="71">
        <f t="shared" si="0"/>
        <v>-30549.399999999994</v>
      </c>
    </row>
    <row r="40" spans="1:5" ht="15">
      <c r="A40" s="78" t="s">
        <v>29</v>
      </c>
      <c r="B40" s="73"/>
      <c r="C40" s="74"/>
      <c r="D40" s="71"/>
      <c r="E40" s="71"/>
    </row>
    <row r="41" spans="1:5" ht="15">
      <c r="A41" s="78" t="s">
        <v>30</v>
      </c>
      <c r="B41" s="70">
        <v>24117.2</v>
      </c>
      <c r="C41" s="79">
        <v>16296.8</v>
      </c>
      <c r="D41" s="70">
        <f t="shared" si="1"/>
        <v>67.57335014014893</v>
      </c>
      <c r="E41" s="70">
        <f t="shared" si="0"/>
        <v>-7820.4000000000015</v>
      </c>
    </row>
    <row r="42" spans="1:5" ht="15">
      <c r="A42" s="80"/>
      <c r="B42" s="73"/>
      <c r="C42" s="74"/>
      <c r="D42" s="70"/>
      <c r="E42" s="70"/>
    </row>
    <row r="43" spans="1:6" ht="15">
      <c r="A43" s="78" t="s">
        <v>31</v>
      </c>
      <c r="B43" s="70">
        <f>(B10+B37+B41+B23)</f>
        <v>354175.4</v>
      </c>
      <c r="C43" s="79">
        <f>(C10+C37+C41+C23)</f>
        <v>243712.29999999996</v>
      </c>
      <c r="D43" s="70">
        <f t="shared" si="1"/>
        <v>68.81118790294299</v>
      </c>
      <c r="E43" s="70">
        <f t="shared" si="0"/>
        <v>-110463.10000000006</v>
      </c>
      <c r="F43" s="94"/>
    </row>
    <row r="44" spans="1:5" ht="14.25">
      <c r="A44" s="77" t="s">
        <v>32</v>
      </c>
      <c r="B44" s="73">
        <f>B41+B10+B23</f>
        <v>133418.1</v>
      </c>
      <c r="C44" s="73">
        <f>C41+C10+C23</f>
        <v>82885.70000000001</v>
      </c>
      <c r="D44" s="71">
        <f t="shared" si="1"/>
        <v>62.124779171641634</v>
      </c>
      <c r="E44" s="71">
        <f t="shared" si="0"/>
        <v>-50532.399999999994</v>
      </c>
    </row>
    <row r="45" spans="1:5" ht="14.25">
      <c r="A45" s="77" t="s">
        <v>48</v>
      </c>
      <c r="B45" s="81">
        <f>+B44-B41</f>
        <v>109300.90000000001</v>
      </c>
      <c r="C45" s="81">
        <f>+C44-C41</f>
        <v>66588.90000000001</v>
      </c>
      <c r="D45" s="71">
        <f t="shared" si="1"/>
        <v>60.92255416012128</v>
      </c>
      <c r="E45" s="71">
        <f t="shared" si="0"/>
        <v>-42712</v>
      </c>
    </row>
    <row r="46" spans="1:5" ht="12.75">
      <c r="A46" s="49"/>
      <c r="B46" s="49"/>
      <c r="C46" s="49"/>
      <c r="D46" s="73"/>
      <c r="E46" s="73"/>
    </row>
    <row r="47" spans="1:5" ht="12.75">
      <c r="A47" s="54"/>
      <c r="B47" s="55" t="s">
        <v>57</v>
      </c>
      <c r="C47" s="56" t="s">
        <v>4</v>
      </c>
      <c r="D47" s="57" t="s">
        <v>5</v>
      </c>
      <c r="E47" s="57" t="s">
        <v>63</v>
      </c>
    </row>
    <row r="48" spans="1:5" ht="12.75" customHeight="1">
      <c r="A48" s="58" t="s">
        <v>6</v>
      </c>
      <c r="B48" s="59" t="s">
        <v>58</v>
      </c>
      <c r="C48" s="60" t="s">
        <v>62</v>
      </c>
      <c r="D48" s="61" t="s">
        <v>7</v>
      </c>
      <c r="E48" s="61" t="s">
        <v>64</v>
      </c>
    </row>
    <row r="49" spans="1:5" ht="12.75">
      <c r="A49" s="58" t="s">
        <v>8</v>
      </c>
      <c r="B49" s="59" t="s">
        <v>59</v>
      </c>
      <c r="C49" s="62"/>
      <c r="D49" s="61" t="s">
        <v>9</v>
      </c>
      <c r="E49" s="61"/>
    </row>
    <row r="50" spans="1:5" ht="12.75">
      <c r="A50" s="63"/>
      <c r="B50" s="64"/>
      <c r="C50" s="65"/>
      <c r="D50" s="66"/>
      <c r="E50" s="66"/>
    </row>
    <row r="51" spans="1:5" ht="15.75">
      <c r="A51" s="82" t="s">
        <v>33</v>
      </c>
      <c r="B51" s="67"/>
      <c r="C51" s="72"/>
      <c r="D51" s="72"/>
      <c r="E51" s="72"/>
    </row>
    <row r="52" spans="1:6" ht="14.25">
      <c r="A52" s="93" t="s">
        <v>34</v>
      </c>
      <c r="B52" s="83">
        <v>21722.7</v>
      </c>
      <c r="C52" s="83">
        <v>12011.4</v>
      </c>
      <c r="D52" s="71">
        <f aca="true" t="shared" si="2" ref="D52:D64">+C52/B52*100</f>
        <v>55.294231380077065</v>
      </c>
      <c r="E52" s="71">
        <f aca="true" t="shared" si="3" ref="E52:E64">+C52-B52</f>
        <v>-9711.300000000001</v>
      </c>
      <c r="F52" s="94"/>
    </row>
    <row r="53" spans="1:6" ht="15.75" customHeight="1">
      <c r="A53" s="93" t="s">
        <v>35</v>
      </c>
      <c r="B53" s="84">
        <v>1444.2</v>
      </c>
      <c r="C53" s="84">
        <v>858.7</v>
      </c>
      <c r="D53" s="71">
        <f t="shared" si="2"/>
        <v>59.45852375017311</v>
      </c>
      <c r="E53" s="71">
        <f t="shared" si="3"/>
        <v>-585.5</v>
      </c>
      <c r="F53" s="94"/>
    </row>
    <row r="54" spans="1:6" ht="14.25">
      <c r="A54" s="93" t="s">
        <v>36</v>
      </c>
      <c r="B54" s="84">
        <v>3981.2</v>
      </c>
      <c r="C54" s="84">
        <v>358.4</v>
      </c>
      <c r="D54" s="71">
        <f t="shared" si="2"/>
        <v>9.00231086104692</v>
      </c>
      <c r="E54" s="71">
        <f t="shared" si="3"/>
        <v>-3622.7999999999997</v>
      </c>
      <c r="F54" s="94"/>
    </row>
    <row r="55" spans="1:6" ht="14.25">
      <c r="A55" s="93" t="s">
        <v>37</v>
      </c>
      <c r="B55" s="84">
        <v>83477.9</v>
      </c>
      <c r="C55" s="84">
        <v>69269.8</v>
      </c>
      <c r="D55" s="71">
        <f t="shared" si="2"/>
        <v>82.97980663145576</v>
      </c>
      <c r="E55" s="71">
        <f t="shared" si="3"/>
        <v>-14208.099999999991</v>
      </c>
      <c r="F55" s="94"/>
    </row>
    <row r="56" spans="1:6" ht="14.25">
      <c r="A56" s="93" t="s">
        <v>49</v>
      </c>
      <c r="B56" s="84">
        <v>460</v>
      </c>
      <c r="C56" s="84">
        <v>460</v>
      </c>
      <c r="D56" s="71">
        <f t="shared" si="2"/>
        <v>100</v>
      </c>
      <c r="E56" s="71">
        <f t="shared" si="3"/>
        <v>0</v>
      </c>
      <c r="F56" s="94"/>
    </row>
    <row r="57" spans="1:6" ht="14.25">
      <c r="A57" s="93" t="s">
        <v>38</v>
      </c>
      <c r="B57" s="84">
        <v>152028.6</v>
      </c>
      <c r="C57" s="84">
        <v>88123.9</v>
      </c>
      <c r="D57" s="71">
        <f t="shared" si="2"/>
        <v>57.96534336302511</v>
      </c>
      <c r="E57" s="71">
        <f t="shared" si="3"/>
        <v>-63904.70000000001</v>
      </c>
      <c r="F57" s="94"/>
    </row>
    <row r="58" spans="1:6" ht="25.5">
      <c r="A58" s="93" t="s">
        <v>39</v>
      </c>
      <c r="B58" s="84">
        <v>13534.2</v>
      </c>
      <c r="C58" s="84">
        <v>8206.8</v>
      </c>
      <c r="D58" s="71">
        <f t="shared" si="2"/>
        <v>60.63749612093806</v>
      </c>
      <c r="E58" s="71">
        <f t="shared" si="3"/>
        <v>-5327.4000000000015</v>
      </c>
      <c r="F58" s="94"/>
    </row>
    <row r="59" spans="1:6" ht="14.25">
      <c r="A59" s="93" t="s">
        <v>40</v>
      </c>
      <c r="B59" s="84">
        <v>68251.9</v>
      </c>
      <c r="C59" s="84">
        <v>43343.3</v>
      </c>
      <c r="D59" s="71">
        <f t="shared" si="2"/>
        <v>63.50489876472304</v>
      </c>
      <c r="E59" s="71">
        <f t="shared" si="3"/>
        <v>-24908.59999999999</v>
      </c>
      <c r="F59" s="94"/>
    </row>
    <row r="60" spans="1:6" ht="14.25">
      <c r="A60" s="93" t="s">
        <v>41</v>
      </c>
      <c r="B60" s="84">
        <v>18205.5</v>
      </c>
      <c r="C60" s="84">
        <v>12027.8</v>
      </c>
      <c r="D60" s="71">
        <f t="shared" si="2"/>
        <v>66.06684793057043</v>
      </c>
      <c r="E60" s="71">
        <f t="shared" si="3"/>
        <v>-6177.700000000001</v>
      </c>
      <c r="F60" s="94"/>
    </row>
    <row r="61" spans="1:6" ht="14.25">
      <c r="A61" s="93"/>
      <c r="B61" s="84"/>
      <c r="C61" s="84"/>
      <c r="D61" s="71"/>
      <c r="E61" s="71"/>
      <c r="F61" s="94"/>
    </row>
    <row r="62" spans="1:6" ht="15">
      <c r="A62" s="85" t="s">
        <v>42</v>
      </c>
      <c r="B62" s="86">
        <f>SUM(B52:B61)</f>
        <v>363106.19999999995</v>
      </c>
      <c r="C62" s="86">
        <f>SUM(C52:C61)</f>
        <v>234660.09999999998</v>
      </c>
      <c r="D62" s="70">
        <f t="shared" si="2"/>
        <v>64.62574861018622</v>
      </c>
      <c r="E62" s="70">
        <f t="shared" si="3"/>
        <v>-128446.09999999998</v>
      </c>
      <c r="F62" s="94"/>
    </row>
    <row r="63" spans="1:5" ht="14.25">
      <c r="A63" s="97"/>
      <c r="B63" s="97"/>
      <c r="C63" s="87"/>
      <c r="D63" s="71"/>
      <c r="E63" s="71"/>
    </row>
    <row r="64" spans="1:5" ht="15">
      <c r="A64" s="95" t="s">
        <v>43</v>
      </c>
      <c r="B64" s="96">
        <f>+B43-B62</f>
        <v>-8930.79999999993</v>
      </c>
      <c r="C64" s="96">
        <f>+C43-C62</f>
        <v>9052.199999999983</v>
      </c>
      <c r="D64" s="70">
        <f t="shared" si="2"/>
        <v>-101.35934070855974</v>
      </c>
      <c r="E64" s="70">
        <f t="shared" si="3"/>
        <v>17982.999999999913</v>
      </c>
    </row>
    <row r="65" spans="1:5" ht="12.75">
      <c r="A65" s="88"/>
      <c r="B65" s="89"/>
      <c r="C65" s="89"/>
      <c r="D65" s="89"/>
      <c r="E65" s="89"/>
    </row>
    <row r="66" spans="1:5" ht="12.75">
      <c r="A66" s="90"/>
      <c r="B66" s="90"/>
      <c r="C66" s="87"/>
      <c r="D66" s="91"/>
      <c r="E66" s="91"/>
    </row>
    <row r="67" spans="1:5" ht="12.75">
      <c r="A67" s="49"/>
      <c r="B67" s="49"/>
      <c r="C67" s="49"/>
      <c r="D67" s="91"/>
      <c r="E67" s="91"/>
    </row>
    <row r="68" spans="1:5" ht="12.75">
      <c r="A68" s="49"/>
      <c r="B68" s="49"/>
      <c r="C68" s="49"/>
      <c r="D68" s="91"/>
      <c r="E68" s="91"/>
    </row>
    <row r="69" spans="1:5" ht="12.75">
      <c r="A69" s="90"/>
      <c r="B69" s="90"/>
      <c r="C69" s="87"/>
      <c r="D69" s="91"/>
      <c r="E69" s="91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</sheetData>
  <mergeCells count="1">
    <mergeCell ref="A63:B63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98"/>
      <c r="B4" s="98"/>
      <c r="C4" s="98"/>
      <c r="D4" s="98"/>
      <c r="E4" s="98"/>
      <c r="F4" s="98"/>
      <c r="G4" s="98"/>
    </row>
    <row r="5" spans="1:9" ht="15">
      <c r="A5" s="99"/>
      <c r="B5" s="99"/>
      <c r="C5" s="99"/>
      <c r="D5" s="99"/>
      <c r="E5" s="99"/>
      <c r="F5" s="99"/>
      <c r="G5" s="99"/>
      <c r="I5" s="5"/>
    </row>
    <row r="6" spans="4:6" ht="15">
      <c r="D6" s="99"/>
      <c r="E6" s="99"/>
      <c r="F6" s="99"/>
    </row>
    <row r="8" spans="1:7" ht="33.75" customHeight="1">
      <c r="A8" s="100"/>
      <c r="B8" s="100"/>
      <c r="C8" s="100"/>
      <c r="D8" s="100"/>
      <c r="E8" s="100"/>
      <c r="F8" s="100"/>
      <c r="G8" s="100"/>
    </row>
    <row r="9" spans="1:7" ht="45.75" customHeight="1">
      <c r="A9" s="100"/>
      <c r="B9" s="100"/>
      <c r="C9" s="100"/>
      <c r="D9" s="100"/>
      <c r="E9" s="100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2"/>
      <c r="B55" s="102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1"/>
      <c r="B64" s="101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  <mergeCell ref="C8:C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3"/>
      <c r="B2" s="103"/>
      <c r="C2" s="103"/>
      <c r="D2" s="103"/>
      <c r="E2" s="103"/>
    </row>
    <row r="4" spans="1:6" ht="21" customHeight="1">
      <c r="A4" s="16"/>
      <c r="B4" s="17"/>
      <c r="C4" s="17"/>
      <c r="D4" s="104"/>
      <c r="E4" s="104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Admin</cp:lastModifiedBy>
  <cp:lastPrinted>2009-09-06T17:25:01Z</cp:lastPrinted>
  <dcterms:created xsi:type="dcterms:W3CDTF">2002-08-21T11:19:18Z</dcterms:created>
  <dcterms:modified xsi:type="dcterms:W3CDTF">2009-09-06T17:49:27Z</dcterms:modified>
  <cp:category/>
  <cp:version/>
  <cp:contentType/>
  <cp:contentStatus/>
</cp:coreProperties>
</file>