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<sst xmlns="http://schemas.openxmlformats.org/spreadsheetml/2006/main" count="76" uniqueCount="65">
  <si>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</si>
  <si>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</si>
  <si>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</si>
  <si>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</si>
  <si>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</si>
  <si>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</si>
  <si>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</si>
  <si>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</si>
  <si>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</si>
  <si>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</si>
  <si>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</si>
  <si>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</si>
  <si>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</si>
  <si>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</si>
  <si>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</si>
  <si>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</si>
  <si>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</si>
  <si>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</si>
  <si>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</si>
  <si>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</si>
  <si>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</si>
  <si>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</si>
  <si>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</si>
  <si>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</si>
  <si>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</si>
  <si>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</si>
  <si>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</si>
  <si>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</si>
  <si>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</si>
  <si>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</si>
  <si>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</si>
  <si>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</si>
  <si>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</si>
  <si>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</si>
  <si>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</si>
  <si>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</si>
  <si>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</si>
  <si>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</si>
  <si>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</si>
  <si>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</si>
  <si>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</si>
  <si>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</si>
  <si>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</si>
  <si>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</si>
  <si>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</si>
  <si>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</si>
  <si>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</si>
  <si>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</si>
  <si>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</si>
  <si>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</si>
  <si>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</si>
  <si>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</si>
  <si>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</si>
  <si>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</si>
  <si>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</si>
  <si>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</si>
  <si>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</si>
  <si>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</si>
  <si>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ПО СОСТОЯНИЮ НА  01.09.2009Г. В СРАВНЕНИИ С СООТВЕТСТВУЮЩИМ ПЕРИОДОМ ПРОШЛОГО ГОДА</t>
  </si>
  <si>
    <t>на 01.09.2008г</t>
  </si>
  <si>
    <t>на 01.09.2009г</t>
  </si>
  <si>
    <t>Отклонение</t>
  </si>
  <si>
    <t>(+,-)</t>
  </si>
  <si>
    <t xml:space="preserve">  НАЛОГИ, СБОРЫ И РЕГУЛЯРНЫЕ ПЛАТЕЖИ ЗА ПОЛЬЗОВАНИЕ ПРИРОДНЫМИ РЕСУРСАМИ</t>
  </si>
  <si>
    <t xml:space="preserve">  Межбюджетные трансферты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</si>
</sst>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171" fontId="22" fillId="2" borderId="0" xfId="0" applyNumberFormat="1" applyFont="1" applyFill="1" applyBorder="1" applyAlignment="1">
      <alignment/>
    </xf>
    <xf numFmtId="0" fontId="17" fillId="0" borderId="5" xfId="0" applyFont="1" applyBorder="1" applyAlignment="1" applyProtection="1">
      <alignment wrapText="1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 wrapText="1"/>
    </xf>
    <xf numFmtId="0" fontId="20" fillId="2" borderId="0" xfId="0" applyFont="1" applyFill="1" applyAlignment="1">
      <alignment horizontal="right"/>
    </xf>
    <xf numFmtId="167" fontId="20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SheetLayoutView="100" workbookViewId="0" topLeftCell="A43">
      <selection activeCell="D62" sqref="D62:E62"/>
    </sheetView>
  </sheetViews>
  <sheetFormatPr defaultColWidth="9.00390625" defaultRowHeight="12.75"/>
  <cols>
    <col min="1" max="1" width="48.375" style="3" customWidth="1"/>
    <col min="2" max="2" width="13.625" style="1" customWidth="1"/>
    <col min="3" max="3" width="13.875" style="1" customWidth="1"/>
    <col min="4" max="4" width="13.125" style="3" customWidth="1"/>
    <col min="5" max="5" width="11.12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98" t="s">
        <v>50</v>
      </c>
      <c r="B1" s="98"/>
      <c r="C1" s="98"/>
      <c r="D1" s="98"/>
    </row>
    <row r="2" spans="1:5" ht="12.75">
      <c r="A2" s="99" t="s">
        <v>58</v>
      </c>
      <c r="B2" s="99"/>
      <c r="C2" s="99"/>
      <c r="D2" s="99"/>
      <c r="E2" s="99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88" t="s">
        <v>57</v>
      </c>
      <c r="C5" s="88" t="s">
        <v>57</v>
      </c>
      <c r="D5" s="51" t="s">
        <v>2</v>
      </c>
      <c r="E5" s="51" t="s">
        <v>61</v>
      </c>
    </row>
    <row r="6" spans="1:5" ht="12.75" customHeight="1">
      <c r="A6" s="52" t="s">
        <v>3</v>
      </c>
      <c r="B6" s="89" t="s">
        <v>59</v>
      </c>
      <c r="C6" s="89" t="s">
        <v>60</v>
      </c>
      <c r="D6" s="54" t="s">
        <v>4</v>
      </c>
      <c r="E6" s="54" t="s">
        <v>62</v>
      </c>
    </row>
    <row r="7" spans="1:5" ht="12.75">
      <c r="A7" s="52" t="s">
        <v>5</v>
      </c>
      <c r="B7" s="90"/>
      <c r="C7" s="93"/>
      <c r="D7" s="54" t="s">
        <v>6</v>
      </c>
      <c r="E7" s="54"/>
    </row>
    <row r="8" spans="1:5" ht="12.75">
      <c r="A8" s="56"/>
      <c r="B8" s="57"/>
      <c r="C8" s="91"/>
      <c r="D8" s="59"/>
      <c r="E8" s="59"/>
    </row>
    <row r="9" spans="1:4" ht="12.75">
      <c r="A9" s="60"/>
      <c r="B9" s="61"/>
      <c r="C9" s="61"/>
      <c r="D9" s="61"/>
    </row>
    <row r="10" spans="1:5" ht="15">
      <c r="A10" s="62" t="s">
        <v>7</v>
      </c>
      <c r="B10" s="63">
        <f>+B11+B13+B16+B20+B22</f>
        <v>58465.49999999999</v>
      </c>
      <c r="C10" s="63">
        <f>+C11+C13+C16+C20+C22+C19</f>
        <v>55620.3</v>
      </c>
      <c r="D10" s="63">
        <f>+C10/B10*100</f>
        <v>95.13354029299333</v>
      </c>
      <c r="E10" s="63">
        <f>+C10-B10</f>
        <v>-2845.19999999999</v>
      </c>
    </row>
    <row r="11" spans="1:5" ht="14.25">
      <c r="A11" s="65" t="s">
        <v>8</v>
      </c>
      <c r="B11" s="94">
        <f>(+B12)</f>
        <v>38043.7</v>
      </c>
      <c r="C11" s="66">
        <f>(+C12)</f>
        <v>31649.6</v>
      </c>
      <c r="D11" s="64">
        <f>+C11/B11*100</f>
        <v>83.19274939083212</v>
      </c>
      <c r="E11" s="64">
        <f>+C11-B11</f>
        <v>-6394.0999999999985</v>
      </c>
    </row>
    <row r="12" spans="1:5" ht="14.25">
      <c r="A12" s="65" t="s">
        <v>9</v>
      </c>
      <c r="B12" s="94">
        <v>38043.7</v>
      </c>
      <c r="C12" s="66">
        <v>31649.6</v>
      </c>
      <c r="D12" s="64">
        <f>+C12/B12*100</f>
        <v>83.19274939083212</v>
      </c>
      <c r="E12" s="64">
        <f>+C12-B12</f>
        <v>-6394.0999999999985</v>
      </c>
    </row>
    <row r="13" spans="1:5" s="6" customFormat="1" ht="15">
      <c r="A13" s="65" t="s">
        <v>10</v>
      </c>
      <c r="B13" s="66">
        <v>11324.7</v>
      </c>
      <c r="C13" s="66">
        <v>12412.7</v>
      </c>
      <c r="D13" s="64">
        <f>+C13/B13*100</f>
        <v>109.60731851616379</v>
      </c>
      <c r="E13" s="64">
        <f>+C13-B13</f>
        <v>1088</v>
      </c>
    </row>
    <row r="14" spans="1:5" ht="14.25">
      <c r="A14" s="65" t="s">
        <v>11</v>
      </c>
      <c r="B14" s="96"/>
      <c r="C14" s="67"/>
      <c r="D14" s="64"/>
      <c r="E14" s="64"/>
    </row>
    <row r="15" spans="1:5" ht="14.25">
      <c r="A15" s="65" t="s">
        <v>12</v>
      </c>
      <c r="B15" s="97">
        <v>11322.7</v>
      </c>
      <c r="C15" s="66">
        <v>12410.5</v>
      </c>
      <c r="D15" s="64">
        <f>+C15/B15*100</f>
        <v>109.60724915435365</v>
      </c>
      <c r="E15" s="64">
        <f>+C15-B15</f>
        <v>1087.7999999999993</v>
      </c>
    </row>
    <row r="16" spans="1:5" ht="14.25">
      <c r="A16" s="65" t="s">
        <v>42</v>
      </c>
      <c r="B16" s="66">
        <f>+B17+B18</f>
        <v>7692.599999999999</v>
      </c>
      <c r="C16" s="66">
        <f>+C17+C18</f>
        <v>9864.4</v>
      </c>
      <c r="D16" s="64">
        <f>+C16/B16*100</f>
        <v>128.2323271715675</v>
      </c>
      <c r="E16" s="64">
        <f>+C16-B16</f>
        <v>2171.8</v>
      </c>
    </row>
    <row r="17" spans="1:5" ht="14.25">
      <c r="A17" s="65" t="s">
        <v>43</v>
      </c>
      <c r="B17" s="97">
        <v>691.9</v>
      </c>
      <c r="C17" s="66">
        <v>864</v>
      </c>
      <c r="D17" s="64">
        <f>+C17/B17*100</f>
        <v>124.87353663824253</v>
      </c>
      <c r="E17" s="64">
        <f>+C17-B17</f>
        <v>172.10000000000002</v>
      </c>
    </row>
    <row r="18" spans="1:5" ht="14.25">
      <c r="A18" s="65" t="s">
        <v>51</v>
      </c>
      <c r="B18" s="97">
        <v>7000.7</v>
      </c>
      <c r="C18" s="66">
        <v>9000.4</v>
      </c>
      <c r="D18" s="64">
        <f>+C18/B18*100</f>
        <v>128.5642864285</v>
      </c>
      <c r="E18" s="64">
        <f>+C18-B18</f>
        <v>1999.6999999999998</v>
      </c>
    </row>
    <row r="19" spans="1:5" ht="25.5">
      <c r="A19" s="95" t="s">
        <v>63</v>
      </c>
      <c r="C19" s="66">
        <v>18.2</v>
      </c>
      <c r="D19" s="64"/>
      <c r="E19" s="64">
        <f aca="true" t="shared" si="0" ref="E19:E45">+C19-B19</f>
        <v>18.2</v>
      </c>
    </row>
    <row r="20" spans="1:5" ht="14.25">
      <c r="A20" s="65" t="s">
        <v>13</v>
      </c>
      <c r="B20" s="94">
        <v>1356.5</v>
      </c>
      <c r="C20" s="66">
        <v>1601.5</v>
      </c>
      <c r="D20" s="64">
        <f aca="true" t="shared" si="1" ref="D20:D45">+C20/B20*100</f>
        <v>118.06118687799486</v>
      </c>
      <c r="E20" s="64">
        <f t="shared" si="0"/>
        <v>245</v>
      </c>
    </row>
    <row r="21" spans="1:5" ht="14.25">
      <c r="A21" s="65" t="s">
        <v>14</v>
      </c>
      <c r="B21" s="94"/>
      <c r="C21" s="94"/>
      <c r="D21" s="64"/>
      <c r="E21" s="64"/>
    </row>
    <row r="22" spans="1:5" ht="14.25">
      <c r="A22" s="65" t="s">
        <v>15</v>
      </c>
      <c r="B22" s="94">
        <v>48</v>
      </c>
      <c r="C22" s="94">
        <v>73.9</v>
      </c>
      <c r="D22" s="64">
        <f t="shared" si="1"/>
        <v>153.95833333333334</v>
      </c>
      <c r="E22" s="64">
        <f t="shared" si="0"/>
        <v>25.900000000000006</v>
      </c>
    </row>
    <row r="23" spans="1:5" ht="15">
      <c r="A23" s="62" t="s">
        <v>16</v>
      </c>
      <c r="B23" s="63">
        <f>(B25+B30+B34+B35+B33)</f>
        <v>14943.2</v>
      </c>
      <c r="C23" s="63">
        <f>(C25+C30+C34+C35+C33)</f>
        <v>10968.600000000002</v>
      </c>
      <c r="D23" s="63">
        <f t="shared" si="1"/>
        <v>73.40194871245785</v>
      </c>
      <c r="E23" s="63">
        <f t="shared" si="0"/>
        <v>-3974.5999999999985</v>
      </c>
    </row>
    <row r="24" spans="1:5" ht="14.25">
      <c r="A24" s="65" t="s">
        <v>44</v>
      </c>
      <c r="B24" s="94"/>
      <c r="C24" s="94"/>
      <c r="D24" s="64"/>
      <c r="E24" s="64"/>
    </row>
    <row r="25" spans="1:5" ht="14.25">
      <c r="A25" s="65" t="s">
        <v>45</v>
      </c>
      <c r="B25" s="66">
        <f>+B26+B27+B28</f>
        <v>6430.3</v>
      </c>
      <c r="C25" s="66">
        <f>+C27+C28+C29</f>
        <v>5745.900000000001</v>
      </c>
      <c r="D25" s="64">
        <f t="shared" si="1"/>
        <v>89.3566396591139</v>
      </c>
      <c r="E25" s="64">
        <f t="shared" si="0"/>
        <v>-684.3999999999996</v>
      </c>
    </row>
    <row r="26" spans="1:5" ht="38.25">
      <c r="A26" s="84" t="s">
        <v>52</v>
      </c>
      <c r="B26" s="66">
        <v>67.4</v>
      </c>
      <c r="C26" s="66"/>
      <c r="D26" s="64">
        <f t="shared" si="1"/>
        <v>0</v>
      </c>
      <c r="E26" s="64">
        <f t="shared" si="0"/>
        <v>-67.4</v>
      </c>
    </row>
    <row r="27" spans="1:5" ht="14.25">
      <c r="A27" s="65" t="s">
        <v>54</v>
      </c>
      <c r="B27" s="94">
        <v>3429.4</v>
      </c>
      <c r="C27" s="94">
        <v>2900.2</v>
      </c>
      <c r="D27" s="64">
        <f t="shared" si="1"/>
        <v>84.56872922377092</v>
      </c>
      <c r="E27" s="64">
        <f t="shared" si="0"/>
        <v>-529.2000000000003</v>
      </c>
    </row>
    <row r="28" spans="1:5" ht="14.25">
      <c r="A28" s="65" t="s">
        <v>53</v>
      </c>
      <c r="B28" s="94">
        <v>2933.5</v>
      </c>
      <c r="C28" s="94">
        <v>2611.4</v>
      </c>
      <c r="D28" s="64">
        <f t="shared" si="1"/>
        <v>89.01994204874724</v>
      </c>
      <c r="E28" s="64">
        <f t="shared" si="0"/>
        <v>-322.0999999999999</v>
      </c>
    </row>
    <row r="29" spans="1:5" ht="14.25">
      <c r="A29" s="65" t="s">
        <v>55</v>
      </c>
      <c r="C29" s="94">
        <v>234.3</v>
      </c>
      <c r="D29" s="64"/>
      <c r="E29" s="64">
        <f t="shared" si="0"/>
        <v>234.3</v>
      </c>
    </row>
    <row r="30" spans="1:5" ht="14.25">
      <c r="A30" s="65" t="s">
        <v>17</v>
      </c>
      <c r="B30" s="66">
        <f>+B31</f>
        <v>1118.9</v>
      </c>
      <c r="C30" s="66">
        <v>1013</v>
      </c>
      <c r="D30" s="64">
        <f t="shared" si="1"/>
        <v>90.53534721601572</v>
      </c>
      <c r="E30" s="64">
        <f t="shared" si="0"/>
        <v>-105.90000000000009</v>
      </c>
    </row>
    <row r="31" spans="1:5" ht="14.25">
      <c r="A31" s="65" t="s">
        <v>18</v>
      </c>
      <c r="B31" s="94">
        <v>1118.9</v>
      </c>
      <c r="C31" s="94">
        <v>575.2</v>
      </c>
      <c r="D31" s="64">
        <f t="shared" si="1"/>
        <v>51.40763249620163</v>
      </c>
      <c r="E31" s="64">
        <f t="shared" si="0"/>
        <v>-543.7</v>
      </c>
    </row>
    <row r="32" spans="1:5" ht="14.25">
      <c r="A32" s="65" t="s">
        <v>19</v>
      </c>
      <c r="B32" s="94"/>
      <c r="C32" s="94"/>
      <c r="D32" s="64"/>
      <c r="E32" s="64"/>
    </row>
    <row r="33" spans="1:5" ht="14.25">
      <c r="A33" s="65" t="s">
        <v>20</v>
      </c>
      <c r="B33" s="94">
        <v>4658.7</v>
      </c>
      <c r="C33" s="94">
        <v>1854.1</v>
      </c>
      <c r="D33" s="64">
        <f t="shared" si="1"/>
        <v>39.79865627750231</v>
      </c>
      <c r="E33" s="64">
        <f t="shared" si="0"/>
        <v>-2804.6</v>
      </c>
    </row>
    <row r="34" spans="1:5" ht="14.25">
      <c r="A34" s="65" t="s">
        <v>21</v>
      </c>
      <c r="B34" s="94">
        <v>2577.3</v>
      </c>
      <c r="C34" s="94">
        <v>2311.5</v>
      </c>
      <c r="D34" s="64">
        <f t="shared" si="1"/>
        <v>89.68688162030031</v>
      </c>
      <c r="E34" s="64">
        <f t="shared" si="0"/>
        <v>-265.8000000000002</v>
      </c>
    </row>
    <row r="35" spans="1:5" ht="14.25">
      <c r="A35" s="65" t="s">
        <v>22</v>
      </c>
      <c r="B35" s="94">
        <v>158</v>
      </c>
      <c r="C35" s="94">
        <v>44.1</v>
      </c>
      <c r="D35" s="64">
        <f t="shared" si="1"/>
        <v>27.91139240506329</v>
      </c>
      <c r="E35" s="64">
        <f t="shared" si="0"/>
        <v>-113.9</v>
      </c>
    </row>
    <row r="36" spans="1:5" ht="15">
      <c r="A36" s="68" t="s">
        <v>23</v>
      </c>
      <c r="B36" s="67"/>
      <c r="C36" s="94"/>
      <c r="D36" s="64"/>
      <c r="E36" s="64"/>
    </row>
    <row r="37" spans="1:5" ht="15">
      <c r="A37" s="68" t="s">
        <v>24</v>
      </c>
      <c r="B37" s="63">
        <f>+B38+B39</f>
        <v>166321.7</v>
      </c>
      <c r="C37" s="63">
        <f>+C38+C39</f>
        <v>160826.59999999998</v>
      </c>
      <c r="D37" s="63">
        <f t="shared" si="1"/>
        <v>96.69610159107319</v>
      </c>
      <c r="E37" s="63">
        <f t="shared" si="0"/>
        <v>-5495.100000000035</v>
      </c>
    </row>
    <row r="38" spans="1:5" ht="14.25">
      <c r="A38" s="69" t="s">
        <v>25</v>
      </c>
      <c r="B38" s="94">
        <v>52567.2</v>
      </c>
      <c r="C38" s="94">
        <v>57545.7</v>
      </c>
      <c r="D38" s="64">
        <f t="shared" si="1"/>
        <v>109.47073460256587</v>
      </c>
      <c r="E38" s="64">
        <f t="shared" si="0"/>
        <v>4978.5</v>
      </c>
    </row>
    <row r="39" spans="1:5" ht="14.25">
      <c r="A39" s="69" t="s">
        <v>56</v>
      </c>
      <c r="B39" s="66">
        <v>113754.5</v>
      </c>
      <c r="C39" s="94">
        <v>103280.9</v>
      </c>
      <c r="D39" s="64">
        <f t="shared" si="1"/>
        <v>90.7928038011683</v>
      </c>
      <c r="E39" s="64">
        <f t="shared" si="0"/>
        <v>-10473.600000000006</v>
      </c>
    </row>
    <row r="40" spans="1:5" ht="15">
      <c r="A40" s="70" t="s">
        <v>26</v>
      </c>
      <c r="B40" s="66"/>
      <c r="C40" s="94"/>
      <c r="D40" s="64"/>
      <c r="E40" s="64"/>
    </row>
    <row r="41" spans="1:5" ht="15">
      <c r="A41" s="70" t="s">
        <v>27</v>
      </c>
      <c r="B41" s="63">
        <v>14333.9</v>
      </c>
      <c r="C41" s="71">
        <v>16296.8</v>
      </c>
      <c r="D41" s="63">
        <f t="shared" si="1"/>
        <v>113.69410976775336</v>
      </c>
      <c r="E41" s="63">
        <f t="shared" si="0"/>
        <v>1962.8999999999996</v>
      </c>
    </row>
    <row r="42" spans="1:5" ht="15">
      <c r="A42" s="72"/>
      <c r="B42" s="66"/>
      <c r="C42" s="94"/>
      <c r="D42" s="63"/>
      <c r="E42" s="63"/>
    </row>
    <row r="43" spans="1:5" ht="15">
      <c r="A43" s="70" t="s">
        <v>28</v>
      </c>
      <c r="B43" s="71">
        <f>(B10+B37+B41+B23)-1.8</f>
        <v>254062.50000000003</v>
      </c>
      <c r="C43" s="71">
        <f>(C10+C37+C41+C23)</f>
        <v>243712.29999999996</v>
      </c>
      <c r="D43" s="63">
        <f t="shared" si="1"/>
        <v>95.92612054120538</v>
      </c>
      <c r="E43" s="63">
        <f t="shared" si="0"/>
        <v>-10350.20000000007</v>
      </c>
    </row>
    <row r="44" spans="1:5" ht="14.25">
      <c r="A44" s="69" t="s">
        <v>29</v>
      </c>
      <c r="B44" s="66">
        <f>B41+B10+B23</f>
        <v>87742.59999999999</v>
      </c>
      <c r="C44" s="66">
        <f>C41+C10+C23</f>
        <v>82885.70000000001</v>
      </c>
      <c r="D44" s="64">
        <f t="shared" si="1"/>
        <v>94.46460442248123</v>
      </c>
      <c r="E44" s="64">
        <f t="shared" si="0"/>
        <v>-4856.89999999998</v>
      </c>
    </row>
    <row r="45" spans="1:5" ht="14.25">
      <c r="A45" s="69" t="s">
        <v>46</v>
      </c>
      <c r="B45" s="73">
        <f>+B44-B41</f>
        <v>73408.7</v>
      </c>
      <c r="C45" s="73">
        <f>+C44-C41</f>
        <v>66588.90000000001</v>
      </c>
      <c r="D45" s="64">
        <f t="shared" si="1"/>
        <v>90.70982049811536</v>
      </c>
      <c r="E45" s="64">
        <f t="shared" si="0"/>
        <v>-6819.799999999988</v>
      </c>
    </row>
    <row r="46" spans="1:4" ht="12.75">
      <c r="A46" s="47"/>
      <c r="B46" s="47"/>
      <c r="C46" s="47"/>
      <c r="D46" s="66"/>
    </row>
    <row r="47" spans="1:5" ht="12.75">
      <c r="A47" s="49"/>
      <c r="B47" s="50" t="s">
        <v>1</v>
      </c>
      <c r="C47" s="50" t="s">
        <v>1</v>
      </c>
      <c r="D47" s="51" t="s">
        <v>2</v>
      </c>
      <c r="E47" s="51" t="s">
        <v>61</v>
      </c>
    </row>
    <row r="48" spans="1:5" ht="12.75" customHeight="1">
      <c r="A48" s="52" t="s">
        <v>3</v>
      </c>
      <c r="B48" s="53" t="s">
        <v>59</v>
      </c>
      <c r="C48" s="53" t="s">
        <v>60</v>
      </c>
      <c r="D48" s="54" t="s">
        <v>4</v>
      </c>
      <c r="E48" s="54" t="s">
        <v>62</v>
      </c>
    </row>
    <row r="49" spans="1:5" ht="12.75">
      <c r="A49" s="52" t="s">
        <v>5</v>
      </c>
      <c r="B49" s="55"/>
      <c r="C49" s="55"/>
      <c r="D49" s="54" t="s">
        <v>6</v>
      </c>
      <c r="E49" s="54"/>
    </row>
    <row r="50" spans="1:5" ht="12.75">
      <c r="A50" s="56"/>
      <c r="B50" s="57"/>
      <c r="C50" s="58"/>
      <c r="D50" s="59"/>
      <c r="E50" s="59"/>
    </row>
    <row r="51" spans="1:4" ht="15.75">
      <c r="A51" s="74" t="s">
        <v>30</v>
      </c>
      <c r="B51" s="60"/>
      <c r="C51" s="65"/>
      <c r="D51" s="65"/>
    </row>
    <row r="52" spans="1:5" ht="14.25">
      <c r="A52" s="85" t="s">
        <v>31</v>
      </c>
      <c r="B52" s="75">
        <v>13553.6</v>
      </c>
      <c r="C52" s="75">
        <v>12011.4</v>
      </c>
      <c r="D52" s="64">
        <f aca="true" t="shared" si="2" ref="D52:D64">+C52/B52*100</f>
        <v>88.62147326171645</v>
      </c>
      <c r="E52" s="64">
        <f aca="true" t="shared" si="3" ref="E52:E64">+C52-B52</f>
        <v>-1542.2000000000007</v>
      </c>
    </row>
    <row r="53" spans="1:5" ht="15.75" customHeight="1">
      <c r="A53" s="85" t="s">
        <v>32</v>
      </c>
      <c r="B53" s="76">
        <v>599.2</v>
      </c>
      <c r="C53" s="76">
        <v>858.7</v>
      </c>
      <c r="D53" s="64">
        <f t="shared" si="2"/>
        <v>143.30774365821094</v>
      </c>
      <c r="E53" s="64">
        <f t="shared" si="3"/>
        <v>259.5</v>
      </c>
    </row>
    <row r="54" spans="1:5" ht="14.25">
      <c r="A54" s="85" t="s">
        <v>33</v>
      </c>
      <c r="B54" s="76">
        <v>6240.8</v>
      </c>
      <c r="C54" s="76">
        <v>358.4</v>
      </c>
      <c r="D54" s="64">
        <f t="shared" si="2"/>
        <v>5.742853480323035</v>
      </c>
      <c r="E54" s="64">
        <f t="shared" si="3"/>
        <v>-5882.400000000001</v>
      </c>
    </row>
    <row r="55" spans="1:5" ht="14.25">
      <c r="A55" s="85" t="s">
        <v>34</v>
      </c>
      <c r="B55" s="76">
        <v>84202.4</v>
      </c>
      <c r="C55" s="76">
        <v>69269.8</v>
      </c>
      <c r="D55" s="64">
        <f t="shared" si="2"/>
        <v>82.2658261522237</v>
      </c>
      <c r="E55" s="64">
        <f t="shared" si="3"/>
        <v>-14932.599999999991</v>
      </c>
    </row>
    <row r="56" spans="1:5" ht="14.25">
      <c r="A56" s="85" t="s">
        <v>47</v>
      </c>
      <c r="B56" s="76">
        <v>181.5</v>
      </c>
      <c r="C56" s="76">
        <v>460</v>
      </c>
      <c r="D56" s="64">
        <f t="shared" si="2"/>
        <v>253.4435261707989</v>
      </c>
      <c r="E56" s="64">
        <f t="shared" si="3"/>
        <v>278.5</v>
      </c>
    </row>
    <row r="57" spans="1:5" ht="14.25">
      <c r="A57" s="85" t="s">
        <v>35</v>
      </c>
      <c r="B57" s="76">
        <v>84382.4</v>
      </c>
      <c r="C57" s="76">
        <v>88123.9</v>
      </c>
      <c r="D57" s="64">
        <f t="shared" si="2"/>
        <v>104.43398149377121</v>
      </c>
      <c r="E57" s="64">
        <f t="shared" si="3"/>
        <v>3741.5</v>
      </c>
    </row>
    <row r="58" spans="1:5" ht="25.5">
      <c r="A58" s="85" t="s">
        <v>36</v>
      </c>
      <c r="B58" s="76">
        <v>7400.3</v>
      </c>
      <c r="C58" s="76">
        <v>8206.8</v>
      </c>
      <c r="D58" s="64">
        <f t="shared" si="2"/>
        <v>110.89820682945285</v>
      </c>
      <c r="E58" s="64">
        <f t="shared" si="3"/>
        <v>806.4999999999991</v>
      </c>
    </row>
    <row r="59" spans="1:5" ht="14.25">
      <c r="A59" s="85" t="s">
        <v>37</v>
      </c>
      <c r="B59" s="76">
        <v>34357.5</v>
      </c>
      <c r="C59" s="76">
        <v>43343.3</v>
      </c>
      <c r="D59" s="64">
        <f t="shared" si="2"/>
        <v>126.15382376482573</v>
      </c>
      <c r="E59" s="64">
        <f t="shared" si="3"/>
        <v>8985.800000000003</v>
      </c>
    </row>
    <row r="60" spans="1:5" ht="14.25">
      <c r="A60" s="85" t="s">
        <v>38</v>
      </c>
      <c r="B60" s="76">
        <v>5386.2</v>
      </c>
      <c r="C60" s="76">
        <v>12027.8</v>
      </c>
      <c r="D60" s="64">
        <f t="shared" si="2"/>
        <v>223.3077123018083</v>
      </c>
      <c r="E60" s="64">
        <f t="shared" si="3"/>
        <v>6641.599999999999</v>
      </c>
    </row>
    <row r="61" spans="1:5" ht="14.25">
      <c r="A61" s="85" t="s">
        <v>64</v>
      </c>
      <c r="B61" s="76">
        <v>4553.8</v>
      </c>
      <c r="C61" s="76"/>
      <c r="D61" s="64"/>
      <c r="E61" s="64">
        <f t="shared" si="3"/>
        <v>-4553.8</v>
      </c>
    </row>
    <row r="62" spans="1:5" ht="15">
      <c r="A62" s="77" t="s">
        <v>39</v>
      </c>
      <c r="B62" s="78">
        <f>SUM(B52:B61)</f>
        <v>240857.69999999998</v>
      </c>
      <c r="C62" s="78">
        <f>SUM(C52:C61)</f>
        <v>234660.09999999998</v>
      </c>
      <c r="D62" s="63">
        <f t="shared" si="2"/>
        <v>97.42686241710355</v>
      </c>
      <c r="E62" s="63">
        <f t="shared" si="3"/>
        <v>-6197.600000000006</v>
      </c>
    </row>
    <row r="63" spans="1:5" ht="14.25">
      <c r="A63" s="87"/>
      <c r="B63" s="79"/>
      <c r="C63" s="79"/>
      <c r="D63" s="64"/>
      <c r="E63" s="64"/>
    </row>
    <row r="64" spans="1:5" ht="14.25">
      <c r="A64" s="86" t="s">
        <v>40</v>
      </c>
      <c r="B64" s="81">
        <f>+B43-B62</f>
        <v>13204.800000000047</v>
      </c>
      <c r="C64" s="92">
        <f>+C43-C62</f>
        <v>9052.199999999983</v>
      </c>
      <c r="D64" s="64">
        <f t="shared" si="2"/>
        <v>68.55234460196255</v>
      </c>
      <c r="E64" s="64">
        <f t="shared" si="3"/>
        <v>-4152.600000000064</v>
      </c>
    </row>
    <row r="65" spans="1:4" ht="12.75">
      <c r="A65" s="80"/>
      <c r="B65" s="81"/>
      <c r="C65" s="81"/>
      <c r="D65" s="81"/>
    </row>
    <row r="66" spans="1:4" ht="12.75">
      <c r="A66" s="82"/>
      <c r="B66" s="82"/>
      <c r="C66" s="79"/>
      <c r="D66" s="83"/>
    </row>
    <row r="67" spans="1:4" ht="12.75">
      <c r="A67" s="47" t="s">
        <v>41</v>
      </c>
      <c r="B67" s="47"/>
      <c r="C67" s="47"/>
      <c r="D67" s="83"/>
    </row>
    <row r="68" spans="1:4" ht="12.75">
      <c r="A68" s="47" t="s">
        <v>48</v>
      </c>
      <c r="B68" s="47"/>
      <c r="C68" s="47"/>
      <c r="D68" s="83" t="s">
        <v>49</v>
      </c>
    </row>
    <row r="69" spans="1:4" ht="12.75">
      <c r="A69" s="82"/>
      <c r="B69" s="82"/>
      <c r="C69" s="82"/>
      <c r="D69" s="83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</sheetData>
  <mergeCells count="2">
    <mergeCell ref="A1:D1"/>
    <mergeCell ref="A2:E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3"/>
      <c r="B4" s="103"/>
      <c r="C4" s="103"/>
      <c r="D4" s="103"/>
      <c r="E4" s="103"/>
      <c r="F4" s="103"/>
      <c r="G4" s="103"/>
    </row>
    <row r="5" spans="1:9" ht="15">
      <c r="A5" s="104"/>
      <c r="B5" s="104"/>
      <c r="C5" s="104"/>
      <c r="D5" s="104"/>
      <c r="E5" s="104"/>
      <c r="F5" s="104"/>
      <c r="G5" s="104"/>
      <c r="I5" s="5"/>
    </row>
    <row r="6" spans="4:6" ht="15">
      <c r="D6" s="104"/>
      <c r="E6" s="104"/>
      <c r="F6" s="104"/>
    </row>
    <row r="8" spans="1:7" ht="33.75" customHeight="1">
      <c r="A8" s="100"/>
      <c r="B8" s="100"/>
      <c r="C8" s="100"/>
      <c r="D8" s="100"/>
      <c r="E8" s="100"/>
      <c r="F8" s="100"/>
      <c r="G8" s="100"/>
    </row>
    <row r="9" spans="1:7" ht="45.75" customHeight="1">
      <c r="A9" s="100"/>
      <c r="B9" s="100"/>
      <c r="C9" s="100"/>
      <c r="D9" s="100"/>
      <c r="E9" s="10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2"/>
      <c r="B55" s="102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1"/>
      <c r="B64" s="101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5"/>
      <c r="B2" s="105"/>
      <c r="C2" s="105"/>
      <c r="D2" s="105"/>
      <c r="E2" s="105"/>
    </row>
    <row r="4" spans="1:6" ht="21" customHeight="1">
      <c r="A4" s="16"/>
      <c r="B4" s="17"/>
      <c r="C4" s="17"/>
      <c r="D4" s="106"/>
      <c r="E4" s="106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2009-09-07T04:31:16Z</cp:lastPrinted>
  <dcterms:created xsi:type="dcterms:W3CDTF">2002-08-21T11:19:18Z</dcterms:created>
  <dcterms:modified xsi:type="dcterms:W3CDTF">2009-09-07T04:45:22Z</dcterms:modified>
  <cp:category/>
  <cp:version/>
  <cp:contentType/>
  <cp:contentStatus/>
</cp:coreProperties>
</file>