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6285" activeTab="0"/>
  </bookViews>
  <sheets>
    <sheet name="Лист1" sheetId="1" r:id="rId1"/>
    <sheet name="Лист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<sst xmlns="http://schemas.openxmlformats.org/spreadsheetml/2006/main" count="74" uniqueCount="61">
  <si>
    <t xml:space="preserve">                                   </t>
  </si>
  <si>
    <t>тыс.руб.</t>
  </si>
  <si>
    <t>Исполнено</t>
  </si>
  <si>
    <t>Процент</t>
  </si>
  <si>
    <t>Отклонение</t>
  </si>
  <si>
    <t xml:space="preserve">Наименование </t>
  </si>
  <si>
    <t>исполнения</t>
  </si>
  <si>
    <t>от годового</t>
  </si>
  <si>
    <t>показателя</t>
  </si>
  <si>
    <t xml:space="preserve">за год </t>
  </si>
  <si>
    <t>плана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</si>
  <si>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</si>
  <si>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</si>
  <si>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</si>
  <si>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</si>
  <si>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</si>
  <si>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</si>
  <si>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</si>
  <si>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</si>
  <si>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</si>
  <si>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</si>
  <si>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</si>
  <si>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</si>
  <si>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</si>
  <si>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</si>
  <si>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</si>
  <si>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</si>
  <si>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</si>
  <si>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</si>
  <si>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</si>
  <si>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ДОХОДЫ ОТ ПРЕДПРИНИМАТЕЛЬСКОЙ И ИНОЙ</t>
  </si>
  <si>
    <t>ПРИНОСЯЩЕЙ ДОХОД ДЕЯТЕЛЬНОСТИ</t>
  </si>
  <si>
    <t>ВСЕГО ДОХОДОВ</t>
  </si>
  <si>
    <t>в том числе собственные ( c учетом предприн. деятельности)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</si>
  <si>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</si>
  <si>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</si>
  <si>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</si>
  <si>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</si>
  <si>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</si>
  <si>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</si>
  <si>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</si>
  <si>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Здравоохранение и спорт</t>
  </si>
  <si>
    <t xml:space="preserve">  Социальная политика</t>
  </si>
  <si>
    <t>Всего расходов</t>
  </si>
  <si>
    <t>Дефицит "-", профицит "+" бюджета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</si>
  <si>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</si>
  <si>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</si>
  <si>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</si>
  <si>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</si>
  <si>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налоговые и неналоговые доходы</t>
  </si>
  <si>
    <t>Охрана оружающей среды</t>
  </si>
  <si>
    <t xml:space="preserve">           АНАЛИЗ СРАВНЕНИЯ ИСПОЛНЕНИЯ БЮДЖЕТА ГОРОДА ШУМЕРЛЯ</t>
  </si>
  <si>
    <t>Земельный налог</t>
  </si>
  <si>
    <t>Проценты получаемые от предоставления бюджетных кредитов внутри страны за счет средств бюджетов городских округов</t>
  </si>
  <si>
    <t>на 01.02.2009г</t>
  </si>
  <si>
    <t>на 01.02.2008г</t>
  </si>
  <si>
    <t>Субсидии</t>
  </si>
  <si>
    <t xml:space="preserve">Субвенции </t>
  </si>
  <si>
    <t>Доходы от сдачи в аренду имущества</t>
  </si>
  <si>
    <t>ПО СОСТОЯНИЮ НА 01.02.2009Г. В СРАВНЕНИИ С СООТВЕТСТВУЮЩИМ ПЕРИОДОМ ПРОШЛОГО ГОДА</t>
  </si>
  <si>
    <t>Доходы, получаемые в виде арендной платы за земельные участки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</si>
</sst>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</numFmts>
  <fonts count="24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 applyProtection="1">
      <alignment horizontal="right"/>
      <protection/>
    </xf>
    <xf numFmtId="0" fontId="17" fillId="0" borderId="1" xfId="0" applyFont="1" applyBorder="1" applyAlignment="1">
      <alignment/>
    </xf>
    <xf numFmtId="0" fontId="17" fillId="0" borderId="2" xfId="0" applyFont="1" applyBorder="1" applyAlignment="1" applyProtection="1">
      <alignment horizontal="left"/>
      <protection/>
    </xf>
    <xf numFmtId="0" fontId="17" fillId="0" borderId="3" xfId="0" applyFont="1" applyBorder="1" applyAlignment="1" applyProtection="1">
      <alignment horizontal="left"/>
      <protection/>
    </xf>
    <xf numFmtId="0" fontId="17" fillId="0" borderId="1" xfId="0" applyFont="1" applyBorder="1" applyAlignment="1">
      <alignment horizontal="left"/>
    </xf>
    <xf numFmtId="0" fontId="17" fillId="0" borderId="4" xfId="0" applyFont="1" applyBorder="1" applyAlignment="1" applyProtection="1">
      <alignment horizontal="left"/>
      <protection/>
    </xf>
    <xf numFmtId="0" fontId="17" fillId="0" borderId="5" xfId="0" applyFont="1" applyBorder="1" applyAlignment="1" applyProtection="1">
      <alignment horizontal="left"/>
      <protection/>
    </xf>
    <xf numFmtId="0" fontId="17" fillId="0" borderId="6" xfId="0" applyFont="1" applyBorder="1" applyAlignment="1" applyProtection="1">
      <alignment horizontal="left"/>
      <protection/>
    </xf>
    <xf numFmtId="0" fontId="17" fillId="0" borderId="4" xfId="0" applyFont="1" applyFill="1" applyBorder="1" applyAlignment="1" applyProtection="1">
      <alignment horizontal="left"/>
      <protection/>
    </xf>
    <xf numFmtId="0" fontId="17" fillId="0" borderId="5" xfId="0" applyFont="1" applyBorder="1" applyAlignment="1">
      <alignment/>
    </xf>
    <xf numFmtId="0" fontId="17" fillId="0" borderId="4" xfId="0" applyFont="1" applyBorder="1" applyAlignment="1">
      <alignment horizontal="left"/>
    </xf>
    <xf numFmtId="0" fontId="17" fillId="0" borderId="7" xfId="0" applyFont="1" applyBorder="1" applyAlignment="1" applyProtection="1">
      <alignment horizontal="left"/>
      <protection/>
    </xf>
    <xf numFmtId="0" fontId="17" fillId="0" borderId="8" xfId="0" applyFont="1" applyBorder="1" applyAlignment="1" applyProtection="1">
      <alignment horizontal="left"/>
      <protection/>
    </xf>
    <xf numFmtId="0" fontId="17" fillId="0" borderId="9" xfId="0" applyFont="1" applyBorder="1" applyAlignment="1" applyProtection="1">
      <alignment horizontal="left"/>
      <protection/>
    </xf>
    <xf numFmtId="0" fontId="17" fillId="0" borderId="10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Border="1" applyAlignment="1" applyProtection="1">
      <alignment horizontal="left"/>
      <protection/>
    </xf>
    <xf numFmtId="169" fontId="18" fillId="0" borderId="0" xfId="0" applyNumberFormat="1" applyFont="1" applyAlignment="1" applyProtection="1">
      <alignment horizontal="right"/>
      <protection/>
    </xf>
    <xf numFmtId="169" fontId="19" fillId="0" borderId="0" xfId="0" applyNumberFormat="1" applyFont="1" applyAlignment="1" applyProtection="1">
      <alignment horizontal="right"/>
      <protection/>
    </xf>
    <xf numFmtId="167" fontId="19" fillId="0" borderId="0" xfId="0" applyNumberFormat="1" applyFont="1" applyAlignment="1">
      <alignment/>
    </xf>
    <xf numFmtId="0" fontId="17" fillId="0" borderId="0" xfId="0" applyFont="1" applyBorder="1" applyAlignment="1" applyProtection="1">
      <alignment horizontal="left"/>
      <protection/>
    </xf>
    <xf numFmtId="169" fontId="17" fillId="0" borderId="0" xfId="0" applyNumberFormat="1" applyFont="1" applyAlignment="1" applyProtection="1">
      <alignment horizontal="right"/>
      <protection/>
    </xf>
    <xf numFmtId="169" fontId="20" fillId="2" borderId="0" xfId="0" applyNumberFormat="1" applyFont="1" applyFill="1" applyAlignment="1" applyProtection="1">
      <alignment horizontal="right"/>
      <protection/>
    </xf>
    <xf numFmtId="0" fontId="17" fillId="0" borderId="0" xfId="0" applyFont="1" applyAlignment="1">
      <alignment horizontal="right"/>
    </xf>
    <xf numFmtId="0" fontId="18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/>
    </xf>
    <xf numFmtId="169" fontId="21" fillId="2" borderId="0" xfId="0" applyNumberFormat="1" applyFont="1" applyFill="1" applyAlignment="1" applyProtection="1">
      <alignment horizontal="right"/>
      <protection/>
    </xf>
    <xf numFmtId="0" fontId="22" fillId="0" borderId="0" xfId="0" applyFont="1" applyAlignment="1" applyProtection="1">
      <alignment horizontal="left"/>
      <protection/>
    </xf>
    <xf numFmtId="167" fontId="17" fillId="0" borderId="0" xfId="0" applyNumberFormat="1" applyFont="1" applyAlignment="1">
      <alignment horizontal="right"/>
    </xf>
    <xf numFmtId="0" fontId="23" fillId="0" borderId="0" xfId="0" applyFont="1" applyBorder="1" applyAlignment="1">
      <alignment horizontal="center"/>
    </xf>
    <xf numFmtId="170" fontId="17" fillId="2" borderId="0" xfId="20" applyNumberFormat="1" applyFont="1" applyFill="1" applyBorder="1" applyAlignment="1" applyProtection="1">
      <alignment horizontal="right" vertical="top" shrinkToFit="1"/>
      <protection/>
    </xf>
    <xf numFmtId="170" fontId="17" fillId="2" borderId="0" xfId="0" applyNumberFormat="1" applyFont="1" applyFill="1" applyBorder="1" applyAlignment="1">
      <alignment horizontal="right" vertical="top" shrinkToFit="1"/>
    </xf>
    <xf numFmtId="0" fontId="18" fillId="2" borderId="0" xfId="0" applyFont="1" applyFill="1" applyAlignment="1">
      <alignment/>
    </xf>
    <xf numFmtId="170" fontId="18" fillId="2" borderId="0" xfId="0" applyNumberFormat="1" applyFont="1" applyFill="1" applyBorder="1" applyAlignment="1">
      <alignment horizontal="right" vertical="top" shrinkToFit="1"/>
    </xf>
    <xf numFmtId="170" fontId="17" fillId="2" borderId="0" xfId="0" applyNumberFormat="1" applyFont="1" applyFill="1" applyBorder="1" applyAlignment="1">
      <alignment/>
    </xf>
    <xf numFmtId="167" fontId="17" fillId="0" borderId="0" xfId="0" applyNumberFormat="1" applyFont="1" applyAlignment="1">
      <alignment/>
    </xf>
    <xf numFmtId="0" fontId="22" fillId="2" borderId="0" xfId="0" applyFont="1" applyFill="1" applyBorder="1" applyAlignment="1">
      <alignment/>
    </xf>
    <xf numFmtId="171" fontId="17" fillId="2" borderId="0" xfId="0" applyNumberFormat="1" applyFont="1" applyFill="1" applyBorder="1" applyAlignment="1">
      <alignment/>
    </xf>
    <xf numFmtId="0" fontId="17" fillId="2" borderId="0" xfId="0" applyFont="1" applyFill="1" applyBorder="1" applyAlignment="1">
      <alignment/>
    </xf>
    <xf numFmtId="170" fontId="17" fillId="2" borderId="0" xfId="0" applyNumberFormat="1" applyFont="1" applyFill="1" applyAlignment="1" applyProtection="1">
      <alignment horizontal="right"/>
      <protection/>
    </xf>
    <xf numFmtId="170" fontId="17" fillId="0" borderId="0" xfId="0" applyNumberFormat="1" applyFont="1" applyAlignment="1">
      <alignment/>
    </xf>
    <xf numFmtId="0" fontId="17" fillId="0" borderId="0" xfId="0" applyFont="1" applyBorder="1" applyAlignment="1" applyProtection="1">
      <alignment horizontal="left" wrapText="1"/>
      <protection/>
    </xf>
    <xf numFmtId="0" fontId="17" fillId="2" borderId="0" xfId="0" applyFont="1" applyFill="1" applyBorder="1" applyAlignment="1">
      <alignment vertical="top" wrapText="1"/>
    </xf>
    <xf numFmtId="0" fontId="17" fillId="2" borderId="0" xfId="0" applyFont="1" applyFill="1" applyBorder="1" applyAlignment="1">
      <alignment/>
    </xf>
    <xf numFmtId="167" fontId="18" fillId="0" borderId="0" xfId="0" applyNumberFormat="1" applyFont="1" applyAlignment="1">
      <alignment/>
    </xf>
    <xf numFmtId="0" fontId="22" fillId="2" borderId="0" xfId="0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2"/>
  <sheetViews>
    <sheetView tabSelected="1" view="pageBreakPreview" zoomScaleSheetLayoutView="100" workbookViewId="0" topLeftCell="A42">
      <selection activeCell="A66" sqref="A66:F68"/>
    </sheetView>
  </sheetViews>
  <sheetFormatPr defaultColWidth="9.00390625" defaultRowHeight="12.75"/>
  <cols>
    <col min="1" max="1" width="60.125" style="3" customWidth="1"/>
    <col min="2" max="2" width="13.625" style="1" customWidth="1"/>
    <col min="3" max="3" width="15.00390625" style="3" customWidth="1"/>
    <col min="4" max="4" width="13.125" style="3" customWidth="1"/>
    <col min="5" max="5" width="12.875" style="3" customWidth="1"/>
    <col min="6" max="6" width="8.375" style="3" customWidth="1"/>
    <col min="7" max="7" width="9.875" style="3" customWidth="1"/>
    <col min="8" max="8" width="9.75390625" style="3" customWidth="1"/>
    <col min="9" max="9" width="8.125" style="3" customWidth="1"/>
    <col min="10" max="10" width="8.375" style="3" customWidth="1"/>
    <col min="11" max="11" width="8.25390625" style="3" customWidth="1"/>
    <col min="12" max="12" width="9.875" style="3" customWidth="1"/>
    <col min="13" max="13" width="7.625" style="3" customWidth="1"/>
    <col min="14" max="14" width="8.25390625" style="3" customWidth="1"/>
    <col min="15" max="15" width="8.375" style="3" customWidth="1"/>
    <col min="16" max="16" width="9.625" style="3" bestFit="1" customWidth="1"/>
    <col min="17" max="17" width="8.00390625" style="3" customWidth="1"/>
    <col min="18" max="18" width="8.125" style="3" customWidth="1"/>
    <col min="19" max="19" width="8.625" style="3" customWidth="1"/>
    <col min="20" max="16384" width="9.125" style="3" customWidth="1"/>
  </cols>
  <sheetData>
    <row r="1" spans="1:5" ht="12.75">
      <c r="A1" s="98" t="s">
        <v>51</v>
      </c>
      <c r="B1" s="98"/>
      <c r="C1" s="98"/>
      <c r="D1" s="98"/>
      <c r="E1" s="98"/>
    </row>
    <row r="2" spans="1:5" ht="12.75">
      <c r="A2" s="98" t="s">
        <v>59</v>
      </c>
      <c r="B2" s="98"/>
      <c r="C2" s="98"/>
      <c r="D2" s="98"/>
      <c r="E2" s="98"/>
    </row>
    <row r="3" spans="1:5" ht="12.75">
      <c r="A3"/>
      <c r="B3" s="48"/>
      <c r="C3" s="48"/>
      <c r="D3" s="48"/>
      <c r="E3" s="48"/>
    </row>
    <row r="4" spans="1:8" ht="14.25">
      <c r="A4" s="47" t="s">
        <v>0</v>
      </c>
      <c r="B4" s="47"/>
      <c r="C4" s="47"/>
      <c r="D4" s="47"/>
      <c r="E4" s="49" t="s">
        <v>1</v>
      </c>
      <c r="F4" s="11"/>
      <c r="G4" s="4"/>
      <c r="H4" s="12"/>
    </row>
    <row r="5" spans="1:5" ht="12.75">
      <c r="A5" s="50"/>
      <c r="B5" s="51" t="s">
        <v>2</v>
      </c>
      <c r="C5" s="51" t="s">
        <v>2</v>
      </c>
      <c r="D5" s="52" t="s">
        <v>3</v>
      </c>
      <c r="E5" s="53" t="s">
        <v>4</v>
      </c>
    </row>
    <row r="6" spans="1:5" ht="12.75">
      <c r="A6" s="54" t="s">
        <v>5</v>
      </c>
      <c r="B6" s="55" t="s">
        <v>55</v>
      </c>
      <c r="C6" s="55" t="s">
        <v>54</v>
      </c>
      <c r="D6" s="56" t="s">
        <v>6</v>
      </c>
      <c r="E6" s="57" t="s">
        <v>7</v>
      </c>
    </row>
    <row r="7" spans="1:5" ht="12.75">
      <c r="A7" s="54" t="s">
        <v>8</v>
      </c>
      <c r="B7" s="58"/>
      <c r="C7" s="58"/>
      <c r="D7" s="56" t="s">
        <v>9</v>
      </c>
      <c r="E7" s="59" t="s">
        <v>10</v>
      </c>
    </row>
    <row r="8" spans="1:5" ht="12.75">
      <c r="A8" s="60"/>
      <c r="B8" s="61"/>
      <c r="C8" s="62"/>
      <c r="D8" s="63"/>
      <c r="E8" s="64"/>
    </row>
    <row r="9" spans="1:5" ht="12.75">
      <c r="A9" s="65"/>
      <c r="B9" s="66"/>
      <c r="C9" s="66"/>
      <c r="D9" s="66"/>
      <c r="E9" s="66"/>
    </row>
    <row r="10" spans="1:5" ht="15">
      <c r="A10" s="67" t="s">
        <v>11</v>
      </c>
      <c r="B10" s="68">
        <f>+B11+B13+B16+B19+B21</f>
        <v>5863.299999999999</v>
      </c>
      <c r="C10" s="68">
        <f>+C11+C13+C16+C19+C21</f>
        <v>8673.400000000001</v>
      </c>
      <c r="D10" s="68">
        <f>(C10/B10)*100</f>
        <v>147.9269353435779</v>
      </c>
      <c r="E10" s="96">
        <f>+C10-B10</f>
        <v>2810.100000000002</v>
      </c>
    </row>
    <row r="11" spans="1:5" ht="14.25">
      <c r="A11" s="71" t="s">
        <v>12</v>
      </c>
      <c r="B11" s="72">
        <f>(+B12)</f>
        <v>2685</v>
      </c>
      <c r="C11" s="72">
        <f>(+C12)</f>
        <v>4509.1</v>
      </c>
      <c r="D11" s="69">
        <f aca="true" t="shared" si="0" ref="D11:D44">(C11/B11)*100</f>
        <v>167.9366852886406</v>
      </c>
      <c r="E11" s="70">
        <f aca="true" t="shared" si="1" ref="E11:E44">+C11-B11</f>
        <v>1824.1000000000004</v>
      </c>
    </row>
    <row r="12" spans="1:5" ht="14.25">
      <c r="A12" s="71" t="s">
        <v>13</v>
      </c>
      <c r="B12" s="72">
        <v>2685</v>
      </c>
      <c r="C12" s="72">
        <v>4509.1</v>
      </c>
      <c r="D12" s="69">
        <f t="shared" si="0"/>
        <v>167.9366852886406</v>
      </c>
      <c r="E12" s="70">
        <f t="shared" si="1"/>
        <v>1824.1000000000004</v>
      </c>
    </row>
    <row r="13" spans="1:5" s="6" customFormat="1" ht="15">
      <c r="A13" s="71" t="s">
        <v>14</v>
      </c>
      <c r="B13" s="72">
        <v>2849.3</v>
      </c>
      <c r="C13" s="72">
        <v>3123.4</v>
      </c>
      <c r="D13" s="69">
        <f t="shared" si="0"/>
        <v>109.61990664373707</v>
      </c>
      <c r="E13" s="70">
        <f t="shared" si="1"/>
        <v>274.0999999999999</v>
      </c>
    </row>
    <row r="14" spans="1:5" ht="14.25">
      <c r="A14" s="71" t="s">
        <v>15</v>
      </c>
      <c r="B14" s="74"/>
      <c r="C14" s="74"/>
      <c r="D14" s="69"/>
      <c r="E14" s="70"/>
    </row>
    <row r="15" spans="1:5" ht="14.25">
      <c r="A15" s="71" t="s">
        <v>16</v>
      </c>
      <c r="B15" s="72">
        <v>2849.3</v>
      </c>
      <c r="C15" s="72">
        <v>3123.4</v>
      </c>
      <c r="D15" s="69">
        <f t="shared" si="0"/>
        <v>109.61990664373707</v>
      </c>
      <c r="E15" s="70">
        <f t="shared" si="1"/>
        <v>274.0999999999999</v>
      </c>
    </row>
    <row r="16" spans="1:5" ht="14.25">
      <c r="A16" s="71" t="s">
        <v>45</v>
      </c>
      <c r="B16" s="72">
        <f>+B17+B18</f>
        <v>186.2</v>
      </c>
      <c r="C16" s="72">
        <f>+C17+C18</f>
        <v>926.1</v>
      </c>
      <c r="D16" s="69">
        <f>(C16/B16)*100</f>
        <v>497.3684210526316</v>
      </c>
      <c r="E16" s="70">
        <f>+C16-B16</f>
        <v>739.9000000000001</v>
      </c>
    </row>
    <row r="17" spans="1:5" ht="14.25">
      <c r="A17" s="71" t="s">
        <v>46</v>
      </c>
      <c r="B17" s="72">
        <v>17.7</v>
      </c>
      <c r="C17" s="72">
        <v>43.5</v>
      </c>
      <c r="D17" s="69">
        <f>(C17/B17)*100</f>
        <v>245.76271186440678</v>
      </c>
      <c r="E17" s="70">
        <f>+C17-B17</f>
        <v>25.8</v>
      </c>
    </row>
    <row r="18" spans="1:5" ht="14.25">
      <c r="A18" s="71" t="s">
        <v>52</v>
      </c>
      <c r="B18" s="72">
        <v>168.5</v>
      </c>
      <c r="C18" s="72">
        <v>882.6</v>
      </c>
      <c r="D18" s="69">
        <f>(C18/B18)*100</f>
        <v>523.7982195845698</v>
      </c>
      <c r="E18" s="70">
        <f>+C18-B18</f>
        <v>714.1</v>
      </c>
    </row>
    <row r="19" spans="1:5" ht="14.25">
      <c r="A19" s="71" t="s">
        <v>17</v>
      </c>
      <c r="B19" s="72">
        <v>139.4</v>
      </c>
      <c r="C19" s="72">
        <v>112.1</v>
      </c>
      <c r="D19" s="69">
        <f t="shared" si="0"/>
        <v>80.41606886657101</v>
      </c>
      <c r="E19" s="70">
        <f t="shared" si="1"/>
        <v>-27.30000000000001</v>
      </c>
    </row>
    <row r="20" spans="1:5" ht="14.25">
      <c r="A20" s="71" t="s">
        <v>18</v>
      </c>
      <c r="B20" s="72"/>
      <c r="C20" s="73"/>
      <c r="D20" s="69"/>
      <c r="E20" s="70"/>
    </row>
    <row r="21" spans="1:5" ht="14.25">
      <c r="A21" s="71" t="s">
        <v>19</v>
      </c>
      <c r="B21" s="73">
        <v>3.4</v>
      </c>
      <c r="C21" s="73">
        <v>2.7</v>
      </c>
      <c r="D21" s="69">
        <f t="shared" si="0"/>
        <v>79.41176470588236</v>
      </c>
      <c r="E21" s="70">
        <f t="shared" si="1"/>
        <v>-0.6999999999999997</v>
      </c>
    </row>
    <row r="22" spans="1:5" ht="15">
      <c r="A22" s="67" t="s">
        <v>20</v>
      </c>
      <c r="B22" s="68">
        <f>(B24+B28+B32+B33+B31)</f>
        <v>857.1</v>
      </c>
      <c r="C22" s="68">
        <f>(C24+C28+C32+C33+C31)</f>
        <v>930.6</v>
      </c>
      <c r="D22" s="68">
        <f t="shared" si="0"/>
        <v>108.57542877143858</v>
      </c>
      <c r="E22" s="96">
        <f t="shared" si="1"/>
        <v>73.5</v>
      </c>
    </row>
    <row r="23" spans="1:5" ht="14.25">
      <c r="A23" s="71" t="s">
        <v>47</v>
      </c>
      <c r="B23" s="72"/>
      <c r="C23" s="73"/>
      <c r="D23" s="69"/>
      <c r="E23" s="70"/>
    </row>
    <row r="24" spans="1:5" ht="14.25">
      <c r="A24" s="71" t="s">
        <v>48</v>
      </c>
      <c r="B24" s="72">
        <f>+B25+B26+B27</f>
        <v>404.1</v>
      </c>
      <c r="C24" s="72">
        <f>+C25+C26+C27</f>
        <v>514.3</v>
      </c>
      <c r="D24" s="69">
        <f t="shared" si="0"/>
        <v>127.2704776045533</v>
      </c>
      <c r="E24" s="70">
        <f t="shared" si="1"/>
        <v>110.19999999999993</v>
      </c>
    </row>
    <row r="25" spans="1:5" ht="25.5">
      <c r="A25" s="93" t="s">
        <v>53</v>
      </c>
      <c r="B25" s="72">
        <v>49.8</v>
      </c>
      <c r="C25" s="72"/>
      <c r="D25" s="69">
        <f>(C25/B25)*100</f>
        <v>0</v>
      </c>
      <c r="E25" s="70">
        <f>+C25-B25</f>
        <v>-49.8</v>
      </c>
    </row>
    <row r="26" spans="1:5" ht="14.25">
      <c r="A26" s="71" t="s">
        <v>60</v>
      </c>
      <c r="B26" s="72">
        <v>102.7</v>
      </c>
      <c r="C26" s="73">
        <v>182.5</v>
      </c>
      <c r="D26" s="69">
        <f t="shared" si="0"/>
        <v>177.7020447906524</v>
      </c>
      <c r="E26" s="70">
        <f t="shared" si="1"/>
        <v>79.8</v>
      </c>
    </row>
    <row r="27" spans="1:5" ht="14.25">
      <c r="A27" s="71" t="s">
        <v>58</v>
      </c>
      <c r="B27" s="72">
        <v>251.6</v>
      </c>
      <c r="C27" s="73">
        <v>331.8</v>
      </c>
      <c r="D27" s="69">
        <f t="shared" si="0"/>
        <v>131.87599364069953</v>
      </c>
      <c r="E27" s="70">
        <f t="shared" si="1"/>
        <v>80.20000000000002</v>
      </c>
    </row>
    <row r="28" spans="1:5" ht="14.25">
      <c r="A28" s="71" t="s">
        <v>21</v>
      </c>
      <c r="B28" s="72">
        <f>+B29</f>
        <v>151.7</v>
      </c>
      <c r="C28" s="72">
        <f>+C29</f>
        <v>245.1</v>
      </c>
      <c r="D28" s="69">
        <f t="shared" si="0"/>
        <v>161.56888595912986</v>
      </c>
      <c r="E28" s="70">
        <f t="shared" si="1"/>
        <v>93.4</v>
      </c>
    </row>
    <row r="29" spans="1:5" ht="14.25">
      <c r="A29" s="71" t="s">
        <v>22</v>
      </c>
      <c r="B29" s="72">
        <v>151.7</v>
      </c>
      <c r="C29" s="73">
        <v>245.1</v>
      </c>
      <c r="D29" s="69">
        <f t="shared" si="0"/>
        <v>161.56888595912986</v>
      </c>
      <c r="E29" s="70">
        <f t="shared" si="1"/>
        <v>93.4</v>
      </c>
    </row>
    <row r="30" spans="1:5" ht="14.25">
      <c r="A30" s="71" t="s">
        <v>23</v>
      </c>
      <c r="B30" s="72"/>
      <c r="C30" s="73"/>
      <c r="D30" s="69"/>
      <c r="E30" s="70"/>
    </row>
    <row r="31" spans="1:5" ht="14.25">
      <c r="A31" s="71" t="s">
        <v>24</v>
      </c>
      <c r="B31" s="72">
        <v>24.6</v>
      </c>
      <c r="C31" s="73">
        <v>7.7</v>
      </c>
      <c r="D31" s="69"/>
      <c r="E31" s="70">
        <f t="shared" si="1"/>
        <v>-16.900000000000002</v>
      </c>
    </row>
    <row r="32" spans="1:5" ht="14.25">
      <c r="A32" s="71" t="s">
        <v>25</v>
      </c>
      <c r="B32" s="72">
        <v>221</v>
      </c>
      <c r="C32" s="73">
        <v>149.1</v>
      </c>
      <c r="D32" s="69">
        <f t="shared" si="0"/>
        <v>67.46606334841628</v>
      </c>
      <c r="E32" s="70">
        <f t="shared" si="1"/>
        <v>-71.9</v>
      </c>
    </row>
    <row r="33" spans="1:5" ht="14.25">
      <c r="A33" s="71" t="s">
        <v>26</v>
      </c>
      <c r="B33" s="72">
        <v>55.7</v>
      </c>
      <c r="C33" s="73">
        <v>14.4</v>
      </c>
      <c r="D33" s="69">
        <f>(C33/B33)*100</f>
        <v>25.852782764811487</v>
      </c>
      <c r="E33" s="70">
        <f>+C33-B33</f>
        <v>-41.300000000000004</v>
      </c>
    </row>
    <row r="34" spans="1:5" ht="15">
      <c r="A34" s="75" t="s">
        <v>27</v>
      </c>
      <c r="B34" s="74"/>
      <c r="C34" s="73"/>
      <c r="D34" s="69"/>
      <c r="E34" s="70"/>
    </row>
    <row r="35" spans="1:5" ht="15">
      <c r="A35" s="75" t="s">
        <v>28</v>
      </c>
      <c r="B35" s="68">
        <f>+B36+B38+B37</f>
        <v>9486.6</v>
      </c>
      <c r="C35" s="68">
        <f>+C36+C37+C38</f>
        <v>18203.9</v>
      </c>
      <c r="D35" s="68">
        <f t="shared" si="0"/>
        <v>191.89066683532562</v>
      </c>
      <c r="E35" s="96">
        <f t="shared" si="1"/>
        <v>8717.300000000001</v>
      </c>
    </row>
    <row r="36" spans="1:5" ht="14.25">
      <c r="A36" s="76" t="s">
        <v>29</v>
      </c>
      <c r="B36" s="72">
        <v>5510.6</v>
      </c>
      <c r="C36" s="73">
        <v>13676.6</v>
      </c>
      <c r="D36" s="69">
        <f t="shared" si="0"/>
        <v>248.18713025804811</v>
      </c>
      <c r="E36" s="70">
        <f t="shared" si="1"/>
        <v>8166</v>
      </c>
    </row>
    <row r="37" spans="1:5" ht="14.25">
      <c r="A37" s="76" t="s">
        <v>56</v>
      </c>
      <c r="B37" s="72">
        <v>160</v>
      </c>
      <c r="C37" s="73"/>
      <c r="D37" s="69"/>
      <c r="E37" s="70"/>
    </row>
    <row r="38" spans="1:5" ht="14.25">
      <c r="A38" s="76" t="s">
        <v>57</v>
      </c>
      <c r="B38" s="72">
        <v>3816</v>
      </c>
      <c r="C38" s="73">
        <v>4527.3</v>
      </c>
      <c r="D38" s="69">
        <f t="shared" si="0"/>
        <v>118.63993710691825</v>
      </c>
      <c r="E38" s="70">
        <f t="shared" si="1"/>
        <v>711.3000000000002</v>
      </c>
    </row>
    <row r="39" spans="1:5" ht="15">
      <c r="A39" s="77" t="s">
        <v>30</v>
      </c>
      <c r="B39" s="72"/>
      <c r="C39" s="73"/>
      <c r="D39" s="69"/>
      <c r="E39" s="70"/>
    </row>
    <row r="40" spans="1:5" ht="15">
      <c r="A40" s="77" t="s">
        <v>31</v>
      </c>
      <c r="B40" s="68">
        <v>1062.4</v>
      </c>
      <c r="C40" s="78">
        <v>1101.7</v>
      </c>
      <c r="D40" s="68">
        <f t="shared" si="0"/>
        <v>103.69917168674698</v>
      </c>
      <c r="E40" s="96">
        <f t="shared" si="1"/>
        <v>39.299999999999955</v>
      </c>
    </row>
    <row r="41" spans="1:5" ht="14.25">
      <c r="A41" s="79"/>
      <c r="B41" s="72"/>
      <c r="C41" s="73"/>
      <c r="D41" s="69"/>
      <c r="E41" s="70"/>
    </row>
    <row r="42" spans="1:5" ht="15">
      <c r="A42" s="77" t="s">
        <v>32</v>
      </c>
      <c r="B42" s="68">
        <f>(B10+B35+B40+B22)</f>
        <v>17269.399999999998</v>
      </c>
      <c r="C42" s="68">
        <f>(C10+C35+C40+C22)</f>
        <v>28909.600000000002</v>
      </c>
      <c r="D42" s="68">
        <f t="shared" si="0"/>
        <v>167.40361564385563</v>
      </c>
      <c r="E42" s="96">
        <f t="shared" si="1"/>
        <v>11640.200000000004</v>
      </c>
    </row>
    <row r="43" spans="1:5" ht="14.25">
      <c r="A43" s="76" t="s">
        <v>33</v>
      </c>
      <c r="B43" s="72">
        <f>B40+B10+B22</f>
        <v>7782.799999999999</v>
      </c>
      <c r="C43" s="72">
        <f>C40+C10+C22</f>
        <v>10705.700000000003</v>
      </c>
      <c r="D43" s="69">
        <f t="shared" si="0"/>
        <v>137.55589248085528</v>
      </c>
      <c r="E43" s="70">
        <f t="shared" si="1"/>
        <v>2922.9000000000033</v>
      </c>
    </row>
    <row r="44" spans="1:5" ht="14.25">
      <c r="A44" s="76" t="s">
        <v>49</v>
      </c>
      <c r="B44" s="80">
        <f>+B43-B40</f>
        <v>6720.4</v>
      </c>
      <c r="C44" s="80">
        <f>+C43-C40</f>
        <v>9604.000000000002</v>
      </c>
      <c r="D44" s="69">
        <f t="shared" si="0"/>
        <v>142.90816022855785</v>
      </c>
      <c r="E44" s="70">
        <f t="shared" si="1"/>
        <v>2883.600000000002</v>
      </c>
    </row>
    <row r="45" spans="1:5" ht="12.75">
      <c r="A45" s="47"/>
      <c r="B45" s="47"/>
      <c r="C45" s="47"/>
      <c r="D45" s="72"/>
      <c r="E45" s="47"/>
    </row>
    <row r="46" spans="1:5" ht="12.75">
      <c r="A46" s="50"/>
      <c r="B46" s="51" t="s">
        <v>2</v>
      </c>
      <c r="C46" s="51" t="s">
        <v>2</v>
      </c>
      <c r="D46" s="52" t="s">
        <v>3</v>
      </c>
      <c r="E46" s="53" t="s">
        <v>4</v>
      </c>
    </row>
    <row r="47" spans="1:5" ht="12.75">
      <c r="A47" s="54" t="s">
        <v>5</v>
      </c>
      <c r="B47" s="55" t="s">
        <v>55</v>
      </c>
      <c r="C47" s="55" t="s">
        <v>54</v>
      </c>
      <c r="D47" s="56" t="s">
        <v>6</v>
      </c>
      <c r="E47" s="57" t="s">
        <v>7</v>
      </c>
    </row>
    <row r="48" spans="1:5" ht="12.75">
      <c r="A48" s="54" t="s">
        <v>8</v>
      </c>
      <c r="B48" s="58"/>
      <c r="C48" s="58"/>
      <c r="D48" s="56" t="s">
        <v>9</v>
      </c>
      <c r="E48" s="59" t="s">
        <v>10</v>
      </c>
    </row>
    <row r="49" spans="1:5" ht="12.75">
      <c r="A49" s="60"/>
      <c r="B49" s="61"/>
      <c r="C49" s="62"/>
      <c r="D49" s="63"/>
      <c r="E49" s="64"/>
    </row>
    <row r="50" spans="1:5" ht="15.75">
      <c r="A50" s="81" t="s">
        <v>34</v>
      </c>
      <c r="B50" s="65"/>
      <c r="C50" s="71"/>
      <c r="D50" s="71"/>
      <c r="E50" s="65"/>
    </row>
    <row r="51" spans="1:5" ht="14.25">
      <c r="A51" s="94" t="s">
        <v>35</v>
      </c>
      <c r="B51" s="82">
        <v>723.7</v>
      </c>
      <c r="C51" s="82">
        <v>710.2</v>
      </c>
      <c r="D51" s="69">
        <f aca="true" t="shared" si="2" ref="D51:D61">(C51/B51)*100</f>
        <v>98.1345861544839</v>
      </c>
      <c r="E51" s="70">
        <f aca="true" t="shared" si="3" ref="E51:E61">+C51-B51</f>
        <v>-13.5</v>
      </c>
    </row>
    <row r="52" spans="1:5" ht="15.75" customHeight="1">
      <c r="A52" s="94" t="s">
        <v>36</v>
      </c>
      <c r="B52" s="83">
        <v>4.9</v>
      </c>
      <c r="C52" s="83">
        <v>5</v>
      </c>
      <c r="D52" s="69">
        <f t="shared" si="2"/>
        <v>102.04081632653062</v>
      </c>
      <c r="E52" s="70">
        <f t="shared" si="3"/>
        <v>0.09999999999999964</v>
      </c>
    </row>
    <row r="53" spans="1:5" ht="14.25">
      <c r="A53" s="94" t="s">
        <v>37</v>
      </c>
      <c r="B53" s="83"/>
      <c r="C53" s="83"/>
      <c r="D53" s="69"/>
      <c r="E53" s="70"/>
    </row>
    <row r="54" spans="1:5" ht="14.25">
      <c r="A54" s="94" t="s">
        <v>38</v>
      </c>
      <c r="B54" s="83">
        <v>1191.7</v>
      </c>
      <c r="C54" s="83">
        <v>1309.2</v>
      </c>
      <c r="D54" s="69">
        <f t="shared" si="2"/>
        <v>109.85986405974657</v>
      </c>
      <c r="E54" s="70">
        <f t="shared" si="3"/>
        <v>117.5</v>
      </c>
    </row>
    <row r="55" spans="1:5" ht="14.25">
      <c r="A55" s="94" t="s">
        <v>50</v>
      </c>
      <c r="B55" s="83"/>
      <c r="C55" s="83"/>
      <c r="D55" s="69"/>
      <c r="E55" s="70"/>
    </row>
    <row r="56" spans="1:5" ht="14.25">
      <c r="A56" s="94" t="s">
        <v>39</v>
      </c>
      <c r="B56" s="83">
        <v>3687.6</v>
      </c>
      <c r="C56" s="83">
        <v>5643.4</v>
      </c>
      <c r="D56" s="69">
        <f t="shared" si="2"/>
        <v>153.03720577069095</v>
      </c>
      <c r="E56" s="70">
        <f t="shared" si="3"/>
        <v>1955.7999999999997</v>
      </c>
    </row>
    <row r="57" spans="1:5" ht="14.25">
      <c r="A57" s="94" t="s">
        <v>40</v>
      </c>
      <c r="B57" s="83">
        <v>612</v>
      </c>
      <c r="C57" s="83">
        <v>447.4</v>
      </c>
      <c r="D57" s="69">
        <f t="shared" si="2"/>
        <v>73.10457516339869</v>
      </c>
      <c r="E57" s="70">
        <f t="shared" si="3"/>
        <v>-164.60000000000002</v>
      </c>
    </row>
    <row r="58" spans="1:5" ht="14.25">
      <c r="A58" s="94" t="s">
        <v>41</v>
      </c>
      <c r="B58" s="83">
        <v>2666.7</v>
      </c>
      <c r="C58" s="83">
        <v>1841.6</v>
      </c>
      <c r="D58" s="69">
        <f t="shared" si="2"/>
        <v>69.0591367607905</v>
      </c>
      <c r="E58" s="70">
        <f t="shared" si="3"/>
        <v>-825.0999999999999</v>
      </c>
    </row>
    <row r="59" spans="1:5" ht="14.25">
      <c r="A59" s="94" t="s">
        <v>42</v>
      </c>
      <c r="B59" s="83">
        <v>47.9</v>
      </c>
      <c r="C59" s="83">
        <v>28.1</v>
      </c>
      <c r="D59" s="69">
        <f t="shared" si="2"/>
        <v>58.663883089770366</v>
      </c>
      <c r="E59" s="70">
        <f t="shared" si="3"/>
        <v>-19.799999999999997</v>
      </c>
    </row>
    <row r="60" spans="1:5" ht="14.25">
      <c r="A60" s="94"/>
      <c r="B60" s="83"/>
      <c r="C60" s="83"/>
      <c r="D60" s="69"/>
      <c r="E60" s="70"/>
    </row>
    <row r="61" spans="1:5" ht="15">
      <c r="A61" s="84" t="s">
        <v>43</v>
      </c>
      <c r="B61" s="85">
        <f>SUM(B51:B60)</f>
        <v>8934.499999999998</v>
      </c>
      <c r="C61" s="85">
        <f>SUM(C51:C60)</f>
        <v>9984.9</v>
      </c>
      <c r="D61" s="68">
        <f t="shared" si="2"/>
        <v>111.75667356875036</v>
      </c>
      <c r="E61" s="96">
        <f t="shared" si="3"/>
        <v>1050.4000000000015</v>
      </c>
    </row>
    <row r="62" spans="1:5" ht="12.75">
      <c r="A62" s="97"/>
      <c r="B62" s="97"/>
      <c r="C62" s="86"/>
      <c r="D62" s="72"/>
      <c r="E62" s="87"/>
    </row>
    <row r="63" spans="1:5" ht="15">
      <c r="A63" s="95" t="s">
        <v>44</v>
      </c>
      <c r="B63" s="89">
        <f>+B42-B61</f>
        <v>8334.9</v>
      </c>
      <c r="C63" s="89">
        <f>+C42-C61</f>
        <v>18924.700000000004</v>
      </c>
      <c r="D63" s="68"/>
      <c r="E63" s="87"/>
    </row>
    <row r="64" spans="1:5" ht="12.75">
      <c r="A64" s="88"/>
      <c r="B64" s="89"/>
      <c r="C64" s="89"/>
      <c r="D64" s="89"/>
      <c r="E64" s="89"/>
    </row>
    <row r="65" spans="1:5" ht="12.75">
      <c r="A65" s="90"/>
      <c r="B65" s="90"/>
      <c r="C65" s="86"/>
      <c r="D65" s="91"/>
      <c r="E65" s="92"/>
    </row>
    <row r="66" spans="1:5" ht="12.75">
      <c r="A66" s="47"/>
      <c r="B66" s="47"/>
      <c r="C66" s="47"/>
      <c r="D66" s="91"/>
      <c r="E66" s="92"/>
    </row>
    <row r="67" spans="1:5" ht="12.75">
      <c r="A67" s="47"/>
      <c r="B67" s="47"/>
      <c r="C67" s="47"/>
      <c r="D67" s="91"/>
      <c r="E67" s="92"/>
    </row>
    <row r="68" spans="1:5" ht="12.75">
      <c r="A68" s="90"/>
      <c r="B68" s="90"/>
      <c r="C68" s="86"/>
      <c r="D68" s="91"/>
      <c r="E68" s="92"/>
    </row>
    <row r="69" ht="14.25">
      <c r="A69" s="4"/>
    </row>
    <row r="70" ht="14.25">
      <c r="A70" s="4"/>
    </row>
    <row r="71" ht="14.25">
      <c r="A71" s="4"/>
    </row>
    <row r="72" ht="14.25">
      <c r="A72" s="4"/>
    </row>
    <row r="73" ht="14.25">
      <c r="A73" s="4"/>
    </row>
    <row r="74" ht="14.25">
      <c r="A74" s="4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  <row r="192" ht="14.25">
      <c r="A192" s="4"/>
    </row>
  </sheetData>
  <mergeCells count="3">
    <mergeCell ref="A62:B62"/>
    <mergeCell ref="A1:E1"/>
    <mergeCell ref="A2:E2"/>
  </mergeCells>
  <printOptions/>
  <pageMargins left="1.12" right="0.2" top="0.29" bottom="0.21" header="0.24" footer="0.16"/>
  <pageSetup horizontalDpi="120" verticalDpi="12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102"/>
      <c r="B4" s="102"/>
      <c r="C4" s="102"/>
      <c r="D4" s="102"/>
      <c r="E4" s="102"/>
      <c r="F4" s="102"/>
      <c r="G4" s="102"/>
    </row>
    <row r="5" spans="1:9" ht="15">
      <c r="A5" s="103"/>
      <c r="B5" s="103"/>
      <c r="C5" s="103"/>
      <c r="D5" s="103"/>
      <c r="E5" s="103"/>
      <c r="F5" s="103"/>
      <c r="G5" s="103"/>
      <c r="I5" s="5"/>
    </row>
    <row r="6" spans="4:6" ht="15">
      <c r="D6" s="103"/>
      <c r="E6" s="103"/>
      <c r="F6" s="103"/>
    </row>
    <row r="8" spans="1:7" ht="33.75" customHeight="1">
      <c r="A8" s="99"/>
      <c r="B8" s="99"/>
      <c r="C8" s="99"/>
      <c r="D8" s="99"/>
      <c r="E8" s="99"/>
      <c r="F8" s="99"/>
      <c r="G8" s="99"/>
    </row>
    <row r="9" spans="1:7" ht="45.75" customHeight="1">
      <c r="A9" s="99"/>
      <c r="B9" s="99"/>
      <c r="C9" s="99"/>
      <c r="D9" s="99"/>
      <c r="E9" s="99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101"/>
      <c r="B55" s="101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100"/>
      <c r="B64" s="100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mergeCells count="11">
    <mergeCell ref="A4:G4"/>
    <mergeCell ref="A5:G5"/>
    <mergeCell ref="D6:F6"/>
    <mergeCell ref="F8:G8"/>
    <mergeCell ref="B8:B9"/>
    <mergeCell ref="D8:D9"/>
    <mergeCell ref="E8:E9"/>
    <mergeCell ref="C8:C9"/>
    <mergeCell ref="A64:B64"/>
    <mergeCell ref="A55:B55"/>
    <mergeCell ref="A8:A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04"/>
      <c r="B2" s="104"/>
      <c r="C2" s="104"/>
      <c r="D2" s="104"/>
      <c r="E2" s="104"/>
    </row>
    <row r="4" spans="1:6" ht="21" customHeight="1">
      <c r="A4" s="16"/>
      <c r="B4" s="17"/>
      <c r="C4" s="17"/>
      <c r="D4" s="105"/>
      <c r="E4" s="105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fin08u</cp:lastModifiedBy>
  <cp:lastPrinted>2009-02-10T04:55:32Z</cp:lastPrinted>
  <dcterms:created xsi:type="dcterms:W3CDTF">2002-08-21T11:19:18Z</dcterms:created>
  <dcterms:modified xsi:type="dcterms:W3CDTF">2009-02-10T04:55:32Z</dcterms:modified>
  <cp:category/>
  <cp:version/>
  <cp:contentType/>
  <cp:contentStatus/>
</cp:coreProperties>
</file>