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4800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<sst xmlns="http://schemas.openxmlformats.org/spreadsheetml/2006/main" count="70" uniqueCount="61">
  <si>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АНАЛИЗ</t>
  </si>
  <si>
    <t xml:space="preserve">                                   </t>
  </si>
  <si>
    <t>тыс.руб.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</si>
  <si>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</si>
  <si>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</si>
  <si>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</si>
  <si>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</si>
  <si>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</si>
  <si>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</si>
  <si>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</si>
  <si>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</si>
  <si>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</si>
  <si>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</si>
  <si>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</si>
  <si>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</si>
  <si>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</si>
  <si>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</si>
  <si>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</si>
  <si>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</si>
  <si>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</si>
  <si>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</si>
  <si>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</si>
  <si>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</si>
  <si>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</si>
  <si>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</si>
  <si>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</si>
  <si>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</si>
  <si>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</si>
  <si>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</si>
  <si>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</si>
  <si>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</si>
  <si>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</si>
  <si>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</si>
  <si>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</si>
  <si>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</si>
  <si>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</si>
  <si>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</si>
  <si>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</si>
  <si>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</si>
  <si>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</si>
  <si>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</si>
  <si>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</si>
  <si>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</si>
  <si>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</si>
  <si>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</si>
  <si>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</si>
  <si>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</si>
  <si>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</si>
  <si>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</si>
  <si>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</si>
  <si>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</si>
  <si>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</si>
  <si>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</si>
  <si>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</si>
  <si>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</si>
  <si>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</si>
  <si>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 xml:space="preserve">                 ИСПОЛНЕНИЯ БЮДЖЕТА ГОРОДА ШУМЕРЛЯ  ПО СОСТОЯНИЮ НА 01.05.2009Г</t>
  </si>
  <si>
    <t>на 01.05.2009г</t>
  </si>
  <si>
    <t xml:space="preserve">Уточненный </t>
  </si>
  <si>
    <t>план на</t>
  </si>
  <si>
    <t>2009г.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</si>
</sst>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</numFmts>
  <fonts count="2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7" xfId="0" applyFont="1" applyBorder="1" applyAlignment="1">
      <alignment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9" fontId="24" fillId="2" borderId="0" xfId="0" applyNumberFormat="1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69" fontId="19" fillId="0" borderId="0" xfId="0" applyNumberFormat="1" applyFont="1" applyAlignment="1" applyProtection="1">
      <alignment horizontal="right"/>
      <protection/>
    </xf>
    <xf numFmtId="169" fontId="25" fillId="0" borderId="0" xfId="0" applyNumberFormat="1" applyFont="1" applyAlignment="1" applyProtection="1">
      <alignment horizontal="right"/>
      <protection/>
    </xf>
    <xf numFmtId="0" fontId="25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SheetLayoutView="100" workbookViewId="0" topLeftCell="A26">
      <selection activeCell="B46" sqref="B46:B48"/>
    </sheetView>
  </sheetViews>
  <sheetFormatPr defaultColWidth="9.00390625" defaultRowHeight="12.75"/>
  <cols>
    <col min="1" max="1" width="60.125" style="3" customWidth="1"/>
    <col min="2" max="2" width="16.625" style="1" customWidth="1"/>
    <col min="3" max="3" width="16.25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56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58</v>
      </c>
      <c r="C5" s="56" t="s">
        <v>55</v>
      </c>
      <c r="D5" s="57" t="s">
        <v>4</v>
      </c>
    </row>
    <row r="6" spans="1:4" ht="12.75">
      <c r="A6" s="58" t="s">
        <v>5</v>
      </c>
      <c r="B6" s="59" t="s">
        <v>59</v>
      </c>
      <c r="C6" s="60" t="s">
        <v>57</v>
      </c>
      <c r="D6" s="61" t="s">
        <v>6</v>
      </c>
    </row>
    <row r="7" spans="1:4" ht="12.75">
      <c r="A7" s="58" t="s">
        <v>7</v>
      </c>
      <c r="B7" s="59" t="s">
        <v>60</v>
      </c>
      <c r="C7" s="62"/>
      <c r="D7" s="61" t="s">
        <v>8</v>
      </c>
    </row>
    <row r="8" spans="1:4" ht="12.75">
      <c r="A8" s="63"/>
      <c r="B8" s="64"/>
      <c r="C8" s="65"/>
      <c r="D8" s="66"/>
    </row>
    <row r="9" spans="1:4" ht="12.75">
      <c r="A9" s="67"/>
      <c r="B9" s="68"/>
      <c r="C9" s="68"/>
      <c r="D9" s="68"/>
    </row>
    <row r="10" spans="1:4" ht="15">
      <c r="A10" s="69" t="s">
        <v>9</v>
      </c>
      <c r="B10" s="70">
        <f>+B11+B13+B16+B19+B21</f>
        <v>88693.3</v>
      </c>
      <c r="C10" s="70">
        <f>+C11+C13+C16+C19+C21</f>
        <v>30211.2</v>
      </c>
      <c r="D10" s="70">
        <f>(C10/B10)*100</f>
        <v>34.06255038430186</v>
      </c>
    </row>
    <row r="11" spans="1:4" ht="14.25">
      <c r="A11" s="72" t="s">
        <v>10</v>
      </c>
      <c r="B11" s="73">
        <f>(+B12)</f>
        <v>54737.3</v>
      </c>
      <c r="C11" s="73">
        <f>(+C12)</f>
        <v>17408.4</v>
      </c>
      <c r="D11" s="71">
        <f aca="true" t="shared" si="0" ref="D11:D44">(C11/B11)*100</f>
        <v>31.803541643449712</v>
      </c>
    </row>
    <row r="12" spans="1:4" ht="14.25">
      <c r="A12" s="72" t="s">
        <v>11</v>
      </c>
      <c r="B12" s="73">
        <v>54737.3</v>
      </c>
      <c r="C12" s="73">
        <v>17408.4</v>
      </c>
      <c r="D12" s="71">
        <f t="shared" si="0"/>
        <v>31.803541643449712</v>
      </c>
    </row>
    <row r="13" spans="1:4" s="6" customFormat="1" ht="15">
      <c r="A13" s="72" t="s">
        <v>12</v>
      </c>
      <c r="B13" s="73">
        <v>18800</v>
      </c>
      <c r="C13" s="73">
        <v>7266.1</v>
      </c>
      <c r="D13" s="71">
        <f t="shared" si="0"/>
        <v>38.649468085106385</v>
      </c>
    </row>
    <row r="14" spans="1:4" ht="14.25">
      <c r="A14" s="72" t="s">
        <v>13</v>
      </c>
      <c r="B14" s="75"/>
      <c r="C14" s="75"/>
      <c r="D14" s="71"/>
    </row>
    <row r="15" spans="1:4" ht="14.25">
      <c r="A15" s="72" t="s">
        <v>14</v>
      </c>
      <c r="B15" s="73">
        <v>18800</v>
      </c>
      <c r="C15" s="73">
        <v>7263.9</v>
      </c>
      <c r="D15" s="71">
        <f t="shared" si="0"/>
        <v>38.63776595744681</v>
      </c>
    </row>
    <row r="16" spans="1:4" ht="14.25">
      <c r="A16" s="72" t="s">
        <v>44</v>
      </c>
      <c r="B16" s="73">
        <f>+B17+B18</f>
        <v>13020</v>
      </c>
      <c r="C16" s="73">
        <f>+C17+C18</f>
        <v>4720.7</v>
      </c>
      <c r="D16" s="71">
        <f>(C16/B16)*100</f>
        <v>36.257296466973884</v>
      </c>
    </row>
    <row r="17" spans="1:4" ht="14.25">
      <c r="A17" s="72" t="s">
        <v>45</v>
      </c>
      <c r="B17" s="73">
        <v>1300</v>
      </c>
      <c r="C17" s="73">
        <v>146.7</v>
      </c>
      <c r="D17" s="71">
        <f>(C17/B17)*100</f>
        <v>11.284615384615384</v>
      </c>
    </row>
    <row r="18" spans="1:4" ht="14.25">
      <c r="A18" s="72" t="s">
        <v>51</v>
      </c>
      <c r="B18" s="73">
        <v>11720</v>
      </c>
      <c r="C18" s="73">
        <v>4574</v>
      </c>
      <c r="D18" s="71">
        <f>(C18/B18)*100</f>
        <v>39.027303754266214</v>
      </c>
    </row>
    <row r="19" spans="1:4" ht="14.25">
      <c r="A19" s="72" t="s">
        <v>15</v>
      </c>
      <c r="B19" s="73">
        <v>2100</v>
      </c>
      <c r="C19" s="73">
        <v>718.1</v>
      </c>
      <c r="D19" s="71">
        <f t="shared" si="0"/>
        <v>34.195238095238096</v>
      </c>
    </row>
    <row r="20" spans="1:4" ht="14.25">
      <c r="A20" s="72" t="s">
        <v>16</v>
      </c>
      <c r="B20" s="73"/>
      <c r="C20" s="74"/>
      <c r="D20" s="71"/>
    </row>
    <row r="21" spans="1:4" ht="14.25">
      <c r="A21" s="72" t="s">
        <v>17</v>
      </c>
      <c r="B21" s="74">
        <v>36</v>
      </c>
      <c r="C21" s="74">
        <v>97.9</v>
      </c>
      <c r="D21" s="71">
        <f t="shared" si="0"/>
        <v>271.94444444444446</v>
      </c>
    </row>
    <row r="22" spans="1:4" ht="15">
      <c r="A22" s="69" t="s">
        <v>18</v>
      </c>
      <c r="B22" s="70">
        <f>(B24+B29+B33+B34+B32)</f>
        <v>31155.2</v>
      </c>
      <c r="C22" s="70">
        <f>(C24+C29+C33+C34+C32)</f>
        <v>4646.7</v>
      </c>
      <c r="D22" s="70">
        <f t="shared" si="0"/>
        <v>14.914685188989319</v>
      </c>
    </row>
    <row r="23" spans="1:4" ht="14.25">
      <c r="A23" s="72" t="s">
        <v>46</v>
      </c>
      <c r="B23" s="73"/>
      <c r="C23" s="74"/>
      <c r="D23" s="71"/>
    </row>
    <row r="24" spans="1:4" ht="14.25">
      <c r="A24" s="72" t="s">
        <v>47</v>
      </c>
      <c r="B24" s="73">
        <f>+B26+B27+B28</f>
        <v>8520.2</v>
      </c>
      <c r="C24" s="73">
        <f>+C26+C27+C28</f>
        <v>2839.6000000000004</v>
      </c>
      <c r="D24" s="71">
        <f t="shared" si="0"/>
        <v>33.32785615361142</v>
      </c>
    </row>
    <row r="25" spans="1:4" ht="25.5" hidden="1">
      <c r="A25" s="92" t="s">
        <v>50</v>
      </c>
      <c r="B25" s="73"/>
      <c r="C25" s="73"/>
      <c r="D25" s="71" t="e">
        <f>(C25/B25)*100</f>
        <v>#DIV/0!</v>
      </c>
    </row>
    <row r="26" spans="1:4" ht="14.25">
      <c r="A26" s="72" t="s">
        <v>52</v>
      </c>
      <c r="B26" s="73">
        <v>5000</v>
      </c>
      <c r="C26" s="74">
        <v>1364</v>
      </c>
      <c r="D26" s="71">
        <f t="shared" si="0"/>
        <v>27.279999999999998</v>
      </c>
    </row>
    <row r="27" spans="1:4" ht="14.25">
      <c r="A27" s="72" t="s">
        <v>53</v>
      </c>
      <c r="B27" s="73">
        <v>3520.2</v>
      </c>
      <c r="C27" s="74">
        <v>1348.3</v>
      </c>
      <c r="D27" s="71">
        <f t="shared" si="0"/>
        <v>38.30180103403216</v>
      </c>
    </row>
    <row r="28" spans="1:4" ht="14.25">
      <c r="A28" s="72" t="s">
        <v>54</v>
      </c>
      <c r="B28" s="73"/>
      <c r="C28" s="74">
        <v>127.3</v>
      </c>
      <c r="D28" s="71"/>
    </row>
    <row r="29" spans="1:4" ht="14.25">
      <c r="A29" s="72" t="s">
        <v>19</v>
      </c>
      <c r="B29" s="73">
        <f>+B30</f>
        <v>1400</v>
      </c>
      <c r="C29" s="73">
        <f>+C30</f>
        <v>435.7</v>
      </c>
      <c r="D29" s="71">
        <f t="shared" si="0"/>
        <v>31.121428571428574</v>
      </c>
    </row>
    <row r="30" spans="1:4" ht="14.25">
      <c r="A30" s="72" t="s">
        <v>20</v>
      </c>
      <c r="B30" s="73">
        <v>1400</v>
      </c>
      <c r="C30" s="74">
        <v>435.7</v>
      </c>
      <c r="D30" s="71">
        <f t="shared" si="0"/>
        <v>31.121428571428574</v>
      </c>
    </row>
    <row r="31" spans="1:4" ht="14.25">
      <c r="A31" s="72" t="s">
        <v>21</v>
      </c>
      <c r="B31" s="73"/>
      <c r="C31" s="74"/>
      <c r="D31" s="71"/>
    </row>
    <row r="32" spans="1:4" ht="14.25">
      <c r="A32" s="72" t="s">
        <v>22</v>
      </c>
      <c r="B32" s="73">
        <v>17385</v>
      </c>
      <c r="C32" s="74">
        <v>230.9</v>
      </c>
      <c r="D32" s="71">
        <f t="shared" si="0"/>
        <v>1.3281564567155595</v>
      </c>
    </row>
    <row r="33" spans="1:4" ht="14.25">
      <c r="A33" s="72" t="s">
        <v>23</v>
      </c>
      <c r="B33" s="73">
        <v>3800</v>
      </c>
      <c r="C33" s="74">
        <v>1096</v>
      </c>
      <c r="D33" s="71">
        <f t="shared" si="0"/>
        <v>28.842105263157897</v>
      </c>
    </row>
    <row r="34" spans="1:4" ht="14.25">
      <c r="A34" s="72" t="s">
        <v>24</v>
      </c>
      <c r="B34" s="73">
        <v>50</v>
      </c>
      <c r="C34" s="74">
        <v>44.5</v>
      </c>
      <c r="D34" s="71">
        <f>(C34/B34)*100</f>
        <v>89</v>
      </c>
    </row>
    <row r="35" spans="1:4" ht="15">
      <c r="A35" s="76" t="s">
        <v>25</v>
      </c>
      <c r="B35" s="75"/>
      <c r="C35" s="74"/>
      <c r="D35" s="71"/>
    </row>
    <row r="36" spans="1:4" ht="15">
      <c r="A36" s="76" t="s">
        <v>26</v>
      </c>
      <c r="B36" s="70">
        <f>205829.8+792</f>
        <v>206621.8</v>
      </c>
      <c r="C36" s="70">
        <f>+C37+C38</f>
        <v>61836.2</v>
      </c>
      <c r="D36" s="70">
        <f t="shared" si="0"/>
        <v>29.927239042540528</v>
      </c>
    </row>
    <row r="37" spans="1:4" ht="14.25">
      <c r="A37" s="77" t="s">
        <v>27</v>
      </c>
      <c r="B37" s="73">
        <v>86927</v>
      </c>
      <c r="C37" s="74">
        <v>27961.5</v>
      </c>
      <c r="D37" s="71">
        <f t="shared" si="0"/>
        <v>32.16664557617311</v>
      </c>
    </row>
    <row r="38" spans="1:4" ht="14.25">
      <c r="A38" s="77" t="s">
        <v>28</v>
      </c>
      <c r="B38" s="73">
        <v>119694.8</v>
      </c>
      <c r="C38" s="74">
        <v>33874.7</v>
      </c>
      <c r="D38" s="71">
        <f t="shared" si="0"/>
        <v>28.300895276987802</v>
      </c>
    </row>
    <row r="39" spans="1:4" ht="15">
      <c r="A39" s="78" t="s">
        <v>29</v>
      </c>
      <c r="B39" s="73"/>
      <c r="C39" s="74"/>
      <c r="D39" s="71"/>
    </row>
    <row r="40" spans="1:4" ht="15">
      <c r="A40" s="78" t="s">
        <v>30</v>
      </c>
      <c r="B40" s="70">
        <v>28437.4</v>
      </c>
      <c r="C40" s="79">
        <v>6167.6</v>
      </c>
      <c r="D40" s="70">
        <f t="shared" si="0"/>
        <v>21.688340002953858</v>
      </c>
    </row>
    <row r="41" spans="1:4" ht="14.25">
      <c r="A41" s="80"/>
      <c r="B41" s="73"/>
      <c r="C41" s="74"/>
      <c r="D41" s="71"/>
    </row>
    <row r="42" spans="1:4" ht="15">
      <c r="A42" s="78" t="s">
        <v>31</v>
      </c>
      <c r="B42" s="70">
        <f>(B10+B36+B40+B22)</f>
        <v>354907.7</v>
      </c>
      <c r="C42" s="79">
        <f>(C10+C36+C40+C22)</f>
        <v>102861.7</v>
      </c>
      <c r="D42" s="70">
        <f t="shared" si="0"/>
        <v>28.98266225274909</v>
      </c>
    </row>
    <row r="43" spans="1:4" ht="14.25">
      <c r="A43" s="77" t="s">
        <v>32</v>
      </c>
      <c r="B43" s="73">
        <f>B40+B10+B22</f>
        <v>148285.90000000002</v>
      </c>
      <c r="C43" s="73">
        <f>C40+C10+C22</f>
        <v>41025.5</v>
      </c>
      <c r="D43" s="71">
        <f t="shared" si="0"/>
        <v>27.666487508252636</v>
      </c>
    </row>
    <row r="44" spans="1:4" ht="14.25">
      <c r="A44" s="77" t="s">
        <v>48</v>
      </c>
      <c r="B44" s="81">
        <f>+B43-B40</f>
        <v>119848.50000000003</v>
      </c>
      <c r="C44" s="81">
        <f>+C43-C40</f>
        <v>34857.9</v>
      </c>
      <c r="D44" s="71">
        <f t="shared" si="0"/>
        <v>29.084969774340095</v>
      </c>
    </row>
    <row r="45" spans="1:4" ht="12.75">
      <c r="A45" s="49"/>
      <c r="B45" s="49"/>
      <c r="C45" s="49"/>
      <c r="D45" s="73"/>
    </row>
    <row r="46" spans="1:4" ht="12.75">
      <c r="A46" s="54"/>
      <c r="B46" s="55" t="s">
        <v>58</v>
      </c>
      <c r="C46" s="56" t="s">
        <v>3</v>
      </c>
      <c r="D46" s="57" t="s">
        <v>4</v>
      </c>
    </row>
    <row r="47" spans="1:4" ht="12.75">
      <c r="A47" s="58" t="s">
        <v>5</v>
      </c>
      <c r="B47" s="59" t="s">
        <v>59</v>
      </c>
      <c r="C47" s="60" t="s">
        <v>57</v>
      </c>
      <c r="D47" s="61" t="s">
        <v>6</v>
      </c>
    </row>
    <row r="48" spans="1:4" ht="12.75">
      <c r="A48" s="58" t="s">
        <v>7</v>
      </c>
      <c r="B48" s="59" t="s">
        <v>60</v>
      </c>
      <c r="C48" s="62"/>
      <c r="D48" s="61" t="s">
        <v>8</v>
      </c>
    </row>
    <row r="49" spans="1:4" ht="12.75">
      <c r="A49" s="63"/>
      <c r="B49" s="64"/>
      <c r="C49" s="65"/>
      <c r="D49" s="66"/>
    </row>
    <row r="50" spans="1:4" ht="15.75">
      <c r="A50" s="82" t="s">
        <v>33</v>
      </c>
      <c r="B50" s="67"/>
      <c r="C50" s="72"/>
      <c r="D50" s="72"/>
    </row>
    <row r="51" spans="1:5" ht="12.75">
      <c r="A51" s="93" t="s">
        <v>34</v>
      </c>
      <c r="B51" s="83">
        <v>22721.9</v>
      </c>
      <c r="C51" s="83">
        <v>6276.4</v>
      </c>
      <c r="D51" s="96">
        <f aca="true" t="shared" si="1" ref="D51:D61">(C51/B51)*100</f>
        <v>27.622690003916922</v>
      </c>
      <c r="E51" s="95"/>
    </row>
    <row r="52" spans="1:5" ht="15.75" customHeight="1">
      <c r="A52" s="93" t="s">
        <v>35</v>
      </c>
      <c r="B52" s="84">
        <v>1665.7</v>
      </c>
      <c r="C52" s="84">
        <v>302.2</v>
      </c>
      <c r="D52" s="96">
        <f t="shared" si="1"/>
        <v>18.14252266314462</v>
      </c>
      <c r="E52" s="95"/>
    </row>
    <row r="53" spans="1:5" ht="12.75">
      <c r="A53" s="93" t="s">
        <v>36</v>
      </c>
      <c r="B53" s="84">
        <v>5754.2</v>
      </c>
      <c r="C53" s="84">
        <v>113.7</v>
      </c>
      <c r="D53" s="96">
        <f t="shared" si="1"/>
        <v>1.9759480031976644</v>
      </c>
      <c r="E53" s="95"/>
    </row>
    <row r="54" spans="1:5" ht="12.75">
      <c r="A54" s="93" t="s">
        <v>37</v>
      </c>
      <c r="B54" s="84">
        <v>68417.7</v>
      </c>
      <c r="C54" s="84">
        <v>8295.9</v>
      </c>
      <c r="D54" s="96">
        <f t="shared" si="1"/>
        <v>12.12537106625917</v>
      </c>
      <c r="E54" s="95"/>
    </row>
    <row r="55" spans="1:5" ht="12.75">
      <c r="A55" s="93" t="s">
        <v>49</v>
      </c>
      <c r="B55" s="84">
        <v>460</v>
      </c>
      <c r="C55" s="84">
        <v>88.8</v>
      </c>
      <c r="D55" s="96">
        <f t="shared" si="1"/>
        <v>19.304347826086957</v>
      </c>
      <c r="E55" s="95"/>
    </row>
    <row r="56" spans="1:5" ht="12.75">
      <c r="A56" s="93" t="s">
        <v>38</v>
      </c>
      <c r="B56" s="84">
        <v>154588.6</v>
      </c>
      <c r="C56" s="84">
        <v>40337</v>
      </c>
      <c r="D56" s="96">
        <f t="shared" si="1"/>
        <v>26.093127177553843</v>
      </c>
      <c r="E56" s="95"/>
    </row>
    <row r="57" spans="1:5" ht="12.75">
      <c r="A57" s="93" t="s">
        <v>39</v>
      </c>
      <c r="B57" s="84">
        <v>13938.3</v>
      </c>
      <c r="C57" s="84">
        <v>3764.8</v>
      </c>
      <c r="D57" s="96">
        <f t="shared" si="1"/>
        <v>27.010467560606386</v>
      </c>
      <c r="E57" s="95"/>
    </row>
    <row r="58" spans="1:5" ht="12.75">
      <c r="A58" s="93" t="s">
        <v>40</v>
      </c>
      <c r="B58" s="84">
        <v>71186.7</v>
      </c>
      <c r="C58" s="84">
        <v>23093.3</v>
      </c>
      <c r="D58" s="96">
        <f t="shared" si="1"/>
        <v>32.440469919240535</v>
      </c>
      <c r="E58" s="95"/>
    </row>
    <row r="59" spans="1:5" ht="12.75">
      <c r="A59" s="93" t="s">
        <v>41</v>
      </c>
      <c r="B59" s="84">
        <v>28121.3</v>
      </c>
      <c r="C59" s="84">
        <v>1829.3</v>
      </c>
      <c r="D59" s="96">
        <f t="shared" si="1"/>
        <v>6.505033551080499</v>
      </c>
      <c r="E59" s="95"/>
    </row>
    <row r="60" spans="1:5" ht="12.75">
      <c r="A60" s="93"/>
      <c r="B60" s="84"/>
      <c r="C60" s="84"/>
      <c r="D60" s="96"/>
      <c r="E60" s="95"/>
    </row>
    <row r="61" spans="1:5" ht="15">
      <c r="A61" s="85" t="s">
        <v>42</v>
      </c>
      <c r="B61" s="86">
        <f>SUM(B51:B60)</f>
        <v>366854.4</v>
      </c>
      <c r="C61" s="86">
        <f>SUM(C51:C60)</f>
        <v>84101.40000000001</v>
      </c>
      <c r="D61" s="97">
        <f t="shared" si="1"/>
        <v>22.925007850525986</v>
      </c>
      <c r="E61" s="95"/>
    </row>
    <row r="62" spans="1:4" ht="12.75">
      <c r="A62" s="98"/>
      <c r="B62" s="98"/>
      <c r="C62" s="87"/>
      <c r="D62" s="73"/>
    </row>
    <row r="63" spans="1:4" ht="15">
      <c r="A63" s="94" t="s">
        <v>43</v>
      </c>
      <c r="B63" s="89">
        <f>+B42-B61</f>
        <v>-11946.700000000012</v>
      </c>
      <c r="C63" s="89">
        <f>+C42-C61</f>
        <v>18760.29999999999</v>
      </c>
      <c r="D63" s="70"/>
    </row>
    <row r="64" spans="1:4" ht="12.75">
      <c r="A64" s="88"/>
      <c r="B64" s="89"/>
      <c r="C64" s="89"/>
      <c r="D64" s="89"/>
    </row>
    <row r="65" spans="1:4" ht="12.75">
      <c r="A65" s="90"/>
      <c r="B65" s="90"/>
      <c r="C65" s="87"/>
      <c r="D65" s="91"/>
    </row>
    <row r="66" spans="1:4" ht="12.75">
      <c r="A66" s="49"/>
      <c r="B66" s="49"/>
      <c r="C66" s="49"/>
      <c r="D66" s="91"/>
    </row>
    <row r="67" spans="1:4" ht="12.75">
      <c r="A67" s="49"/>
      <c r="B67" s="49"/>
      <c r="C67" s="49"/>
      <c r="D67" s="91"/>
    </row>
    <row r="68" spans="1:4" ht="12.75">
      <c r="A68" s="90"/>
      <c r="B68" s="90"/>
      <c r="C68" s="87"/>
      <c r="D68" s="91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1">
    <mergeCell ref="A62:B6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1"/>
      <c r="B55" s="101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0"/>
      <c r="B64" s="100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2009-05-13T20:13:35Z</cp:lastPrinted>
  <dcterms:created xsi:type="dcterms:W3CDTF">2002-08-21T11:19:18Z</dcterms:created>
  <dcterms:modified xsi:type="dcterms:W3CDTF">2009-05-13T20:14:17Z</dcterms:modified>
  <cp:category/>
  <cp:version/>
  <cp:contentType/>
  <cp:contentStatus/>
</cp:coreProperties>
</file>