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<sst xmlns="http://schemas.openxmlformats.org/spreadsheetml/2006/main" count="71" uniqueCount="62">
  <si>
    <t xml:space="preserve">                                   </t>
  </si>
  <si>
    <t>тыс.руб.</t>
  </si>
  <si>
    <t>Исполнено</t>
  </si>
  <si>
    <t>Процент</t>
  </si>
  <si>
    <t>Отклонение</t>
  </si>
  <si>
    <t xml:space="preserve">Наименование 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</si>
  <si>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</si>
  <si>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</si>
  <si>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</si>
  <si>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</si>
  <si>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</si>
  <si>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</si>
  <si>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</si>
  <si>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</si>
  <si>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</si>
  <si>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</si>
  <si>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</si>
  <si>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</si>
  <si>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</si>
  <si>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</si>
  <si>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</si>
  <si>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</si>
  <si>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</si>
  <si>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</si>
  <si>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</si>
  <si>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</si>
  <si>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</si>
  <si>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</si>
  <si>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</si>
  <si>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</si>
  <si>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</si>
  <si>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</si>
  <si>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</si>
  <si>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</si>
  <si>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</si>
  <si>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</si>
  <si>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</si>
  <si>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</si>
  <si>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</si>
  <si>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</si>
  <si>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</si>
  <si>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</si>
  <si>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</si>
  <si>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</si>
  <si>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</si>
  <si>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</si>
  <si>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</si>
  <si>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Арендная плата за землю</t>
  </si>
  <si>
    <t>Аренда имущества</t>
  </si>
  <si>
    <t>налоговые и неналоговые доходы</t>
  </si>
  <si>
    <t>Охрана оружающей среды</t>
  </si>
  <si>
    <t>администрации города Шумерля</t>
  </si>
  <si>
    <t>В. В. Новичкова</t>
  </si>
  <si>
    <t>ВОЗВРАТ ОСТАТКОВ СУБСИДИЙ И СУБВЕНЦИЙ ПРОШЛЫХ ЛЕТ</t>
  </si>
  <si>
    <t>с200</t>
  </si>
  <si>
    <t>Земельный налог</t>
  </si>
  <si>
    <t>Субсидии и субвенции</t>
  </si>
  <si>
    <t>Проценты получаемые от предоставления бюджетных кредитов внутри страны за счет средств бюджетов городских округов</t>
  </si>
  <si>
    <t>ЗА 2008 ГОД В СРАВНЕНИИ С 2007 ГОДОМ</t>
  </si>
  <si>
    <t>за 2007 год</t>
  </si>
  <si>
    <t>за 2008 год</t>
  </si>
  <si>
    <t xml:space="preserve">           АНАЛИЗ ИСПОЛНЕНИЯ БЮДЖЕТА ГОРОДА ШУМЕРЛЯ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</si>
</sst>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applyProtection="1">
      <alignment horizontal="right"/>
      <protection/>
    </xf>
    <xf numFmtId="0" fontId="17" fillId="0" borderId="1" xfId="0" applyFont="1" applyBorder="1" applyAlignment="1" applyProtection="1">
      <alignment horizontal="left"/>
      <protection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 applyProtection="1">
      <alignment horizontal="left"/>
      <protection/>
    </xf>
    <xf numFmtId="0" fontId="17" fillId="0" borderId="6" xfId="0" applyFont="1" applyFill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167" fontId="19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169" fontId="20" fillId="2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 horizontal="right"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169" fontId="21" fillId="2" borderId="0" xfId="0" applyNumberFormat="1" applyFont="1" applyFill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7" fontId="17" fillId="0" borderId="0" xfId="0" applyNumberFormat="1" applyFont="1" applyAlignment="1">
      <alignment horizontal="right"/>
    </xf>
    <xf numFmtId="0" fontId="23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170" fontId="17" fillId="2" borderId="0" xfId="0" applyNumberFormat="1" applyFont="1" applyFill="1" applyBorder="1" applyAlignment="1">
      <alignment/>
    </xf>
    <xf numFmtId="167" fontId="17" fillId="0" borderId="0" xfId="0" applyNumberFormat="1" applyFont="1" applyAlignment="1">
      <alignment/>
    </xf>
    <xf numFmtId="0" fontId="22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170" fontId="17" fillId="0" borderId="0" xfId="0" applyNumberFormat="1" applyFont="1" applyAlignment="1">
      <alignment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/>
    </xf>
    <xf numFmtId="167" fontId="18" fillId="0" borderId="0" xfId="0" applyNumberFormat="1" applyFont="1" applyAlignment="1">
      <alignment/>
    </xf>
    <xf numFmtId="0" fontId="17" fillId="0" borderId="10" xfId="0" applyFont="1" applyBorder="1" applyAlignment="1" applyProtection="1">
      <alignment horizontal="left"/>
      <protection/>
    </xf>
    <xf numFmtId="0" fontId="17" fillId="0" borderId="11" xfId="0" applyFont="1" applyBorder="1" applyAlignment="1" applyProtection="1">
      <alignment horizontal="left"/>
      <protection/>
    </xf>
    <xf numFmtId="0" fontId="17" fillId="0" borderId="12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22" fillId="2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59.25390625" style="3" customWidth="1"/>
    <col min="2" max="2" width="13.625" style="1" customWidth="1"/>
    <col min="3" max="3" width="17.875" style="3" customWidth="1"/>
    <col min="4" max="4" width="12.625" style="3" customWidth="1"/>
    <col min="5" max="5" width="17.00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6" t="s">
        <v>61</v>
      </c>
      <c r="B1" s="96"/>
      <c r="C1" s="96"/>
      <c r="D1" s="96"/>
      <c r="E1" s="96"/>
    </row>
    <row r="2" spans="1:5" ht="12.75">
      <c r="A2" s="96" t="s">
        <v>58</v>
      </c>
      <c r="B2" s="96"/>
      <c r="C2" s="96"/>
      <c r="D2" s="96"/>
      <c r="E2" s="96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9" t="s">
        <v>1</v>
      </c>
      <c r="F4" s="11"/>
      <c r="G4" s="4"/>
      <c r="H4" s="12"/>
    </row>
    <row r="5" spans="1:5" ht="12.75">
      <c r="A5" s="50" t="s">
        <v>5</v>
      </c>
      <c r="B5" s="91" t="s">
        <v>2</v>
      </c>
      <c r="C5" s="50" t="s">
        <v>2</v>
      </c>
      <c r="D5" s="51" t="s">
        <v>3</v>
      </c>
      <c r="E5" s="52" t="s">
        <v>4</v>
      </c>
    </row>
    <row r="6" spans="1:5" ht="12.75">
      <c r="A6" s="53" t="s">
        <v>6</v>
      </c>
      <c r="B6" s="92" t="s">
        <v>59</v>
      </c>
      <c r="C6" s="53" t="s">
        <v>60</v>
      </c>
      <c r="D6" s="54"/>
      <c r="E6" s="55"/>
    </row>
    <row r="7" spans="1:5" ht="12.75">
      <c r="A7" s="94"/>
      <c r="B7" s="93"/>
      <c r="C7" s="56"/>
      <c r="D7" s="57"/>
      <c r="E7" s="58"/>
    </row>
    <row r="8" spans="1:5" ht="12.75">
      <c r="A8" s="59"/>
      <c r="B8" s="60"/>
      <c r="C8" s="60"/>
      <c r="D8" s="60"/>
      <c r="E8" s="60"/>
    </row>
    <row r="9" spans="1:5" ht="15">
      <c r="A9" s="61" t="s">
        <v>7</v>
      </c>
      <c r="B9" s="62">
        <f>+B10+B12+B15+B18+B20</f>
        <v>78132.6</v>
      </c>
      <c r="C9" s="62">
        <f>+C10+C12+C15+C18+C20</f>
        <v>93404.4</v>
      </c>
      <c r="D9" s="62">
        <f>(C9/B9)*100</f>
        <v>119.54600256487046</v>
      </c>
      <c r="E9" s="90">
        <f>+C9-B9</f>
        <v>15271.799999999988</v>
      </c>
    </row>
    <row r="10" spans="1:5" ht="14.25">
      <c r="A10" s="65" t="s">
        <v>8</v>
      </c>
      <c r="B10" s="66">
        <f>(+B11)</f>
        <v>50276.4</v>
      </c>
      <c r="C10" s="66">
        <f>(+C11)</f>
        <v>60236.5</v>
      </c>
      <c r="D10" s="63">
        <f aca="true" t="shared" si="0" ref="D10:D43">(C10/B10)*100</f>
        <v>119.8106865248904</v>
      </c>
      <c r="E10" s="64">
        <f aca="true" t="shared" si="1" ref="E10:E43">+C10-B10</f>
        <v>9960.099999999999</v>
      </c>
    </row>
    <row r="11" spans="1:5" ht="14.25">
      <c r="A11" s="65" t="s">
        <v>9</v>
      </c>
      <c r="B11" s="66">
        <v>50276.4</v>
      </c>
      <c r="C11" s="66">
        <v>60236.5</v>
      </c>
      <c r="D11" s="63">
        <f t="shared" si="0"/>
        <v>119.8106865248904</v>
      </c>
      <c r="E11" s="64">
        <f t="shared" si="1"/>
        <v>9960.099999999999</v>
      </c>
    </row>
    <row r="12" spans="1:5" s="6" customFormat="1" ht="15">
      <c r="A12" s="65" t="s">
        <v>10</v>
      </c>
      <c r="B12" s="66">
        <v>15000.7</v>
      </c>
      <c r="C12" s="66">
        <v>15942</v>
      </c>
      <c r="D12" s="63">
        <f t="shared" si="0"/>
        <v>106.27504049811007</v>
      </c>
      <c r="E12" s="64">
        <f t="shared" si="1"/>
        <v>941.2999999999993</v>
      </c>
    </row>
    <row r="13" spans="1:5" ht="14.25">
      <c r="A13" s="65" t="s">
        <v>11</v>
      </c>
      <c r="B13" s="68"/>
      <c r="C13" s="68"/>
      <c r="D13" s="63"/>
      <c r="E13" s="64"/>
    </row>
    <row r="14" spans="1:5" ht="14.25">
      <c r="A14" s="65" t="s">
        <v>12</v>
      </c>
      <c r="B14" s="66">
        <v>14998</v>
      </c>
      <c r="C14" s="66">
        <v>15935.6</v>
      </c>
      <c r="D14" s="63">
        <f t="shared" si="0"/>
        <v>106.25150020002667</v>
      </c>
      <c r="E14" s="64">
        <f t="shared" si="1"/>
        <v>937.6000000000004</v>
      </c>
    </row>
    <row r="15" spans="1:5" ht="14.25">
      <c r="A15" s="65" t="s">
        <v>43</v>
      </c>
      <c r="B15" s="66">
        <f>+B16+B17</f>
        <v>10779.8</v>
      </c>
      <c r="C15" s="66">
        <f>+C16+C17</f>
        <v>14953.5</v>
      </c>
      <c r="D15" s="63">
        <f>(C15/B15)*100</f>
        <v>138.71778697192897</v>
      </c>
      <c r="E15" s="64">
        <f>+C15-B15</f>
        <v>4173.700000000001</v>
      </c>
    </row>
    <row r="16" spans="1:5" ht="14.25">
      <c r="A16" s="65" t="s">
        <v>44</v>
      </c>
      <c r="B16" s="66">
        <v>1369.9</v>
      </c>
      <c r="C16" s="66">
        <v>1411.7</v>
      </c>
      <c r="D16" s="63">
        <f>(C16/B16)*100</f>
        <v>103.0513176144244</v>
      </c>
      <c r="E16" s="64">
        <f>+C16-B16</f>
        <v>41.799999999999955</v>
      </c>
    </row>
    <row r="17" spans="1:5" ht="14.25">
      <c r="A17" s="65" t="s">
        <v>55</v>
      </c>
      <c r="B17" s="66">
        <v>9409.9</v>
      </c>
      <c r="C17" s="66">
        <v>13541.8</v>
      </c>
      <c r="D17" s="63">
        <f>(C17/B17)*100</f>
        <v>143.91013719593192</v>
      </c>
      <c r="E17" s="64">
        <f>+C17-B17</f>
        <v>4131.9</v>
      </c>
    </row>
    <row r="18" spans="1:5" ht="14.25">
      <c r="A18" s="65" t="s">
        <v>13</v>
      </c>
      <c r="B18" s="66">
        <v>1885.7</v>
      </c>
      <c r="C18" s="66">
        <v>2113.9</v>
      </c>
      <c r="D18" s="63">
        <f t="shared" si="0"/>
        <v>112.10160683035477</v>
      </c>
      <c r="E18" s="64">
        <f t="shared" si="1"/>
        <v>228.20000000000005</v>
      </c>
    </row>
    <row r="19" spans="1:5" ht="14.25">
      <c r="A19" s="65" t="s">
        <v>14</v>
      </c>
      <c r="B19" s="66"/>
      <c r="C19" s="67"/>
      <c r="D19" s="63"/>
      <c r="E19" s="64"/>
    </row>
    <row r="20" spans="1:5" ht="14.25">
      <c r="A20" s="65" t="s">
        <v>15</v>
      </c>
      <c r="B20" s="67">
        <v>190</v>
      </c>
      <c r="C20" s="67">
        <v>158.5</v>
      </c>
      <c r="D20" s="63">
        <f t="shared" si="0"/>
        <v>83.42105263157895</v>
      </c>
      <c r="E20" s="64">
        <f t="shared" si="1"/>
        <v>-31.5</v>
      </c>
    </row>
    <row r="21" spans="1:5" ht="15">
      <c r="A21" s="61" t="s">
        <v>16</v>
      </c>
      <c r="B21" s="62">
        <f>(B23+B27+B31+B32+B30+B33)</f>
        <v>13163.6</v>
      </c>
      <c r="C21" s="62">
        <f>(C23+C27+C31+C32+C30+C33)</f>
        <v>22012.500000000004</v>
      </c>
      <c r="D21" s="62">
        <f t="shared" si="0"/>
        <v>167.22249232732688</v>
      </c>
      <c r="E21" s="90">
        <f t="shared" si="1"/>
        <v>8848.900000000003</v>
      </c>
    </row>
    <row r="22" spans="1:5" ht="14.25">
      <c r="A22" s="65" t="s">
        <v>45</v>
      </c>
      <c r="B22" s="66"/>
      <c r="C22" s="67"/>
      <c r="D22" s="63"/>
      <c r="E22" s="64"/>
    </row>
    <row r="23" spans="1:5" ht="14.25">
      <c r="A23" s="65" t="s">
        <v>46</v>
      </c>
      <c r="B23" s="66">
        <f>+B24+B25+B26</f>
        <v>8676.8</v>
      </c>
      <c r="C23" s="66">
        <f>+C24+C25+C26</f>
        <v>10918.7</v>
      </c>
      <c r="D23" s="63">
        <f t="shared" si="0"/>
        <v>125.83786649456023</v>
      </c>
      <c r="E23" s="64">
        <f t="shared" si="1"/>
        <v>2241.9000000000015</v>
      </c>
    </row>
    <row r="24" spans="1:5" ht="25.5">
      <c r="A24" s="87" t="s">
        <v>57</v>
      </c>
      <c r="B24" s="66">
        <v>124</v>
      </c>
      <c r="C24" s="66">
        <v>67.4</v>
      </c>
      <c r="D24" s="63">
        <f>(C24/B24)*100</f>
        <v>54.35483870967742</v>
      </c>
      <c r="E24" s="64">
        <f>+C24-B24</f>
        <v>-56.599999999999994</v>
      </c>
    </row>
    <row r="25" spans="1:5" ht="14.25">
      <c r="A25" s="65" t="s">
        <v>47</v>
      </c>
      <c r="B25" s="66">
        <v>4853.1</v>
      </c>
      <c r="C25" s="67">
        <v>5964.2</v>
      </c>
      <c r="D25" s="63">
        <f t="shared" si="0"/>
        <v>122.89464466011415</v>
      </c>
      <c r="E25" s="64">
        <f t="shared" si="1"/>
        <v>1111.0999999999995</v>
      </c>
    </row>
    <row r="26" spans="1:5" ht="14.25">
      <c r="A26" s="65" t="s">
        <v>48</v>
      </c>
      <c r="B26" s="66">
        <v>3699.7</v>
      </c>
      <c r="C26" s="67">
        <v>4887.1</v>
      </c>
      <c r="D26" s="63">
        <f t="shared" si="0"/>
        <v>132.0944941481742</v>
      </c>
      <c r="E26" s="64">
        <f t="shared" si="1"/>
        <v>1187.4000000000005</v>
      </c>
    </row>
    <row r="27" spans="1:5" ht="14.25">
      <c r="A27" s="65" t="s">
        <v>17</v>
      </c>
      <c r="B27" s="66">
        <f>+B28</f>
        <v>1630.6</v>
      </c>
      <c r="C27" s="66">
        <f>+C28</f>
        <v>1436.4</v>
      </c>
      <c r="D27" s="63">
        <f t="shared" si="0"/>
        <v>88.09027351895008</v>
      </c>
      <c r="E27" s="64">
        <f t="shared" si="1"/>
        <v>-194.19999999999982</v>
      </c>
    </row>
    <row r="28" spans="1:5" ht="14.25">
      <c r="A28" s="65" t="s">
        <v>18</v>
      </c>
      <c r="B28" s="66">
        <v>1630.6</v>
      </c>
      <c r="C28" s="67">
        <v>1436.4</v>
      </c>
      <c r="D28" s="63">
        <f t="shared" si="0"/>
        <v>88.09027351895008</v>
      </c>
      <c r="E28" s="64">
        <f t="shared" si="1"/>
        <v>-194.19999999999982</v>
      </c>
    </row>
    <row r="29" spans="1:5" ht="14.25">
      <c r="A29" s="65" t="s">
        <v>19</v>
      </c>
      <c r="B29" s="66"/>
      <c r="C29" s="67"/>
      <c r="D29" s="63"/>
      <c r="E29" s="64"/>
    </row>
    <row r="30" spans="1:5" ht="14.25">
      <c r="A30" s="65" t="s">
        <v>20</v>
      </c>
      <c r="B30" s="66"/>
      <c r="C30" s="67">
        <v>5792.4</v>
      </c>
      <c r="D30" s="63"/>
      <c r="E30" s="64">
        <f t="shared" si="1"/>
        <v>5792.4</v>
      </c>
    </row>
    <row r="31" spans="1:5" ht="14.25">
      <c r="A31" s="65" t="s">
        <v>21</v>
      </c>
      <c r="B31" s="66">
        <v>3493.6</v>
      </c>
      <c r="C31" s="67">
        <v>3850.1</v>
      </c>
      <c r="D31" s="63">
        <f t="shared" si="0"/>
        <v>110.20437371193039</v>
      </c>
      <c r="E31" s="64">
        <f t="shared" si="1"/>
        <v>356.5</v>
      </c>
    </row>
    <row r="32" spans="1:5" ht="14.25">
      <c r="A32" s="65" t="s">
        <v>22</v>
      </c>
      <c r="B32" s="66">
        <v>228.2</v>
      </c>
      <c r="C32" s="67">
        <v>16.7</v>
      </c>
      <c r="D32" s="63">
        <f>(C32/B32)*100</f>
        <v>7.318141980718668</v>
      </c>
      <c r="E32" s="64">
        <f>+C32-B32</f>
        <v>-211.5</v>
      </c>
    </row>
    <row r="33" spans="1:5" ht="14.25">
      <c r="A33" s="65" t="s">
        <v>53</v>
      </c>
      <c r="B33" s="66">
        <v>-865.6</v>
      </c>
      <c r="C33" s="67">
        <v>-1.8</v>
      </c>
      <c r="D33" s="63">
        <f>(C33/B33)*100</f>
        <v>0.20794824399260628</v>
      </c>
      <c r="E33" s="64">
        <f>+C33-B33</f>
        <v>863.8000000000001</v>
      </c>
    </row>
    <row r="34" spans="1:5" ht="15">
      <c r="A34" s="69" t="s">
        <v>23</v>
      </c>
      <c r="B34" s="68"/>
      <c r="C34" s="67"/>
      <c r="D34" s="63"/>
      <c r="E34" s="64"/>
    </row>
    <row r="35" spans="1:5" ht="15">
      <c r="A35" s="69" t="s">
        <v>24</v>
      </c>
      <c r="B35" s="62">
        <f>+B36+B37</f>
        <v>226756.5</v>
      </c>
      <c r="C35" s="62">
        <f>+C36+C37+C38</f>
        <v>238822.09999999998</v>
      </c>
      <c r="D35" s="62">
        <f t="shared" si="0"/>
        <v>105.32095000584327</v>
      </c>
      <c r="E35" s="90">
        <f t="shared" si="1"/>
        <v>12065.599999999977</v>
      </c>
    </row>
    <row r="36" spans="1:5" ht="14.25">
      <c r="A36" s="70" t="s">
        <v>25</v>
      </c>
      <c r="B36" s="66">
        <v>66680</v>
      </c>
      <c r="C36" s="67">
        <v>77370.3</v>
      </c>
      <c r="D36" s="63">
        <f t="shared" si="0"/>
        <v>116.03224355128974</v>
      </c>
      <c r="E36" s="64">
        <f t="shared" si="1"/>
        <v>10690.300000000003</v>
      </c>
    </row>
    <row r="37" spans="1:5" ht="14.25">
      <c r="A37" s="70" t="s">
        <v>56</v>
      </c>
      <c r="B37" s="66">
        <v>160076.5</v>
      </c>
      <c r="C37" s="67">
        <v>161451.8</v>
      </c>
      <c r="D37" s="63">
        <f t="shared" si="0"/>
        <v>100.85915171808479</v>
      </c>
      <c r="E37" s="64">
        <f t="shared" si="1"/>
        <v>1375.2999999999884</v>
      </c>
    </row>
    <row r="38" spans="1:5" ht="15">
      <c r="A38" s="71" t="s">
        <v>26</v>
      </c>
      <c r="B38" s="66"/>
      <c r="C38" s="67"/>
      <c r="D38" s="63"/>
      <c r="E38" s="64"/>
    </row>
    <row r="39" spans="1:5" ht="15">
      <c r="A39" s="71" t="s">
        <v>27</v>
      </c>
      <c r="B39" s="62">
        <v>17169.6</v>
      </c>
      <c r="C39" s="72">
        <v>21284.8</v>
      </c>
      <c r="D39" s="62">
        <f t="shared" si="0"/>
        <v>123.96794334172026</v>
      </c>
      <c r="E39" s="90">
        <f t="shared" si="1"/>
        <v>4115.200000000001</v>
      </c>
    </row>
    <row r="40" spans="1:5" ht="14.25">
      <c r="A40" s="73"/>
      <c r="B40" s="66"/>
      <c r="C40" s="67"/>
      <c r="D40" s="63"/>
      <c r="E40" s="64"/>
    </row>
    <row r="41" spans="1:5" ht="15">
      <c r="A41" s="71" t="s">
        <v>28</v>
      </c>
      <c r="B41" s="62">
        <f>(B9+B35+B39+B21)</f>
        <v>335222.29999999993</v>
      </c>
      <c r="C41" s="62">
        <f>(C9+C35+C39+C21)</f>
        <v>375523.8</v>
      </c>
      <c r="D41" s="62">
        <f t="shared" si="0"/>
        <v>112.02232071076419</v>
      </c>
      <c r="E41" s="90">
        <f t="shared" si="1"/>
        <v>40301.50000000006</v>
      </c>
    </row>
    <row r="42" spans="1:5" ht="14.25">
      <c r="A42" s="70" t="s">
        <v>29</v>
      </c>
      <c r="B42" s="66">
        <f>B39+B9+B21</f>
        <v>108465.80000000002</v>
      </c>
      <c r="C42" s="66">
        <f>C39+C9+C21</f>
        <v>136701.7</v>
      </c>
      <c r="D42" s="63">
        <f t="shared" si="0"/>
        <v>126.03207647018691</v>
      </c>
      <c r="E42" s="64">
        <f t="shared" si="1"/>
        <v>28235.899999999994</v>
      </c>
    </row>
    <row r="43" spans="1:5" ht="14.25">
      <c r="A43" s="70" t="s">
        <v>49</v>
      </c>
      <c r="B43" s="74">
        <f>+B42-B39</f>
        <v>91296.20000000001</v>
      </c>
      <c r="C43" s="74">
        <f>+C42-C39</f>
        <v>115416.90000000001</v>
      </c>
      <c r="D43" s="63">
        <f t="shared" si="0"/>
        <v>126.42026721813176</v>
      </c>
      <c r="E43" s="64">
        <f t="shared" si="1"/>
        <v>24120.699999999997</v>
      </c>
    </row>
    <row r="44" spans="1:5" ht="12.75">
      <c r="A44" s="47"/>
      <c r="B44" s="47"/>
      <c r="C44" s="47"/>
      <c r="D44" s="66"/>
      <c r="E44" s="47"/>
    </row>
    <row r="45" spans="1:5" ht="12.75">
      <c r="A45" s="50" t="s">
        <v>5</v>
      </c>
      <c r="B45" s="91" t="s">
        <v>2</v>
      </c>
      <c r="C45" s="50" t="s">
        <v>2</v>
      </c>
      <c r="D45" s="51" t="s">
        <v>3</v>
      </c>
      <c r="E45" s="52" t="s">
        <v>4</v>
      </c>
    </row>
    <row r="46" spans="1:5" ht="12.75">
      <c r="A46" s="53" t="s">
        <v>6</v>
      </c>
      <c r="B46" s="92" t="s">
        <v>59</v>
      </c>
      <c r="C46" s="53" t="s">
        <v>60</v>
      </c>
      <c r="D46" s="54"/>
      <c r="E46" s="55"/>
    </row>
    <row r="47" spans="1:5" ht="12.75">
      <c r="A47" s="94"/>
      <c r="B47" s="93"/>
      <c r="C47" s="56"/>
      <c r="D47" s="57"/>
      <c r="E47" s="58"/>
    </row>
    <row r="48" spans="1:5" ht="15.75">
      <c r="A48" s="75" t="s">
        <v>30</v>
      </c>
      <c r="B48" s="59"/>
      <c r="C48" s="65"/>
      <c r="D48" s="65"/>
      <c r="E48" s="59"/>
    </row>
    <row r="49" spans="1:5" ht="14.25">
      <c r="A49" s="88" t="s">
        <v>31</v>
      </c>
      <c r="B49" s="76">
        <v>21958.2</v>
      </c>
      <c r="C49" s="76">
        <v>24410.5</v>
      </c>
      <c r="D49" s="63">
        <f aca="true" t="shared" si="2" ref="D49:D59">(C49/B49)*100</f>
        <v>111.16803745297884</v>
      </c>
      <c r="E49" s="64">
        <f aca="true" t="shared" si="3" ref="E49:E59">+C49-B49</f>
        <v>2452.2999999999993</v>
      </c>
    </row>
    <row r="50" spans="1:5" ht="15.75" customHeight="1">
      <c r="A50" s="88" t="s">
        <v>32</v>
      </c>
      <c r="B50" s="77">
        <v>922.4</v>
      </c>
      <c r="C50" s="77">
        <v>1285.8</v>
      </c>
      <c r="D50" s="63">
        <f t="shared" si="2"/>
        <v>139.39722463139637</v>
      </c>
      <c r="E50" s="64">
        <f t="shared" si="3"/>
        <v>363.4</v>
      </c>
    </row>
    <row r="51" spans="1:5" ht="14.25">
      <c r="A51" s="88" t="s">
        <v>33</v>
      </c>
      <c r="B51" s="77">
        <v>12287.1</v>
      </c>
      <c r="C51" s="77">
        <v>35679.5</v>
      </c>
      <c r="D51" s="63" t="s">
        <v>54</v>
      </c>
      <c r="E51" s="64">
        <f t="shared" si="3"/>
        <v>23392.4</v>
      </c>
    </row>
    <row r="52" spans="1:5" ht="14.25">
      <c r="A52" s="88" t="s">
        <v>34</v>
      </c>
      <c r="B52" s="77">
        <v>103247.1</v>
      </c>
      <c r="C52" s="77">
        <v>97395</v>
      </c>
      <c r="D52" s="63">
        <f t="shared" si="2"/>
        <v>94.33194733798817</v>
      </c>
      <c r="E52" s="64">
        <f t="shared" si="3"/>
        <v>-5852.100000000006</v>
      </c>
    </row>
    <row r="53" spans="1:5" ht="14.25">
      <c r="A53" s="88" t="s">
        <v>50</v>
      </c>
      <c r="B53" s="77">
        <v>370</v>
      </c>
      <c r="C53" s="77">
        <v>919.5</v>
      </c>
      <c r="D53" s="63">
        <f t="shared" si="2"/>
        <v>248.51351351351352</v>
      </c>
      <c r="E53" s="64">
        <f t="shared" si="3"/>
        <v>549.5</v>
      </c>
    </row>
    <row r="54" spans="1:5" ht="14.25">
      <c r="A54" s="88" t="s">
        <v>35</v>
      </c>
      <c r="B54" s="77">
        <v>106271.4</v>
      </c>
      <c r="C54" s="77">
        <v>130216.6</v>
      </c>
      <c r="D54" s="63">
        <f t="shared" si="2"/>
        <v>122.53212058935897</v>
      </c>
      <c r="E54" s="64">
        <f t="shared" si="3"/>
        <v>23945.20000000001</v>
      </c>
    </row>
    <row r="55" spans="1:5" ht="14.25">
      <c r="A55" s="88" t="s">
        <v>36</v>
      </c>
      <c r="B55" s="77">
        <v>8717.6</v>
      </c>
      <c r="C55" s="77">
        <v>11821.3</v>
      </c>
      <c r="D55" s="63">
        <f t="shared" si="2"/>
        <v>135.60268881343487</v>
      </c>
      <c r="E55" s="64">
        <f t="shared" si="3"/>
        <v>3103.699999999999</v>
      </c>
    </row>
    <row r="56" spans="1:5" ht="14.25">
      <c r="A56" s="88" t="s">
        <v>37</v>
      </c>
      <c r="B56" s="77">
        <v>50850.5</v>
      </c>
      <c r="C56" s="77">
        <v>54087.1</v>
      </c>
      <c r="D56" s="63">
        <f t="shared" si="2"/>
        <v>106.3649324982055</v>
      </c>
      <c r="E56" s="64">
        <f t="shared" si="3"/>
        <v>3236.5999999999985</v>
      </c>
    </row>
    <row r="57" spans="1:5" ht="14.25">
      <c r="A57" s="88" t="s">
        <v>38</v>
      </c>
      <c r="B57" s="77">
        <v>31243.4</v>
      </c>
      <c r="C57" s="77">
        <v>17290</v>
      </c>
      <c r="D57" s="63">
        <f t="shared" si="2"/>
        <v>55.33968774205111</v>
      </c>
      <c r="E57" s="64">
        <f t="shared" si="3"/>
        <v>-13953.400000000001</v>
      </c>
    </row>
    <row r="58" spans="1:5" ht="14.25">
      <c r="A58" s="88" t="s">
        <v>39</v>
      </c>
      <c r="B58" s="77"/>
      <c r="C58" s="77">
        <v>7082.3</v>
      </c>
      <c r="D58" s="63"/>
      <c r="E58" s="64">
        <f t="shared" si="3"/>
        <v>7082.3</v>
      </c>
    </row>
    <row r="59" spans="1:5" ht="15">
      <c r="A59" s="78" t="s">
        <v>40</v>
      </c>
      <c r="B59" s="79">
        <f>SUM(B49:B58)</f>
        <v>335867.70000000007</v>
      </c>
      <c r="C59" s="79">
        <f>SUM(C49:C58)</f>
        <v>380187.6</v>
      </c>
      <c r="D59" s="62">
        <f t="shared" si="2"/>
        <v>113.19564221269265</v>
      </c>
      <c r="E59" s="90">
        <f t="shared" si="3"/>
        <v>44319.89999999991</v>
      </c>
    </row>
    <row r="60" spans="1:5" ht="12.75">
      <c r="A60" s="95"/>
      <c r="B60" s="95"/>
      <c r="C60" s="80"/>
      <c r="D60" s="66"/>
      <c r="E60" s="81"/>
    </row>
    <row r="61" spans="1:5" ht="15">
      <c r="A61" s="89" t="s">
        <v>41</v>
      </c>
      <c r="B61" s="83">
        <f>+B41-B59</f>
        <v>-645.4000000001397</v>
      </c>
      <c r="C61" s="83">
        <f>+C41-C59</f>
        <v>-4663.799999999988</v>
      </c>
      <c r="D61" s="62"/>
      <c r="E61" s="81"/>
    </row>
    <row r="62" spans="1:5" ht="12.75">
      <c r="A62" s="82"/>
      <c r="B62" s="83"/>
      <c r="C62" s="83"/>
      <c r="D62" s="83"/>
      <c r="E62" s="83"/>
    </row>
    <row r="63" spans="1:5" ht="12.75">
      <c r="A63" s="84"/>
      <c r="B63" s="84"/>
      <c r="C63" s="80"/>
      <c r="D63" s="85"/>
      <c r="E63" s="86"/>
    </row>
    <row r="64" spans="1:5" ht="12.75">
      <c r="A64" s="47" t="s">
        <v>42</v>
      </c>
      <c r="B64" s="47"/>
      <c r="C64" s="47"/>
      <c r="D64" s="85"/>
      <c r="E64" s="86"/>
    </row>
    <row r="65" spans="1:5" ht="12.75">
      <c r="A65" s="47" t="s">
        <v>51</v>
      </c>
      <c r="B65" s="47"/>
      <c r="C65" s="47"/>
      <c r="D65" s="85" t="s">
        <v>52</v>
      </c>
      <c r="E65" s="86"/>
    </row>
    <row r="66" spans="1:5" ht="12.75">
      <c r="A66" s="84"/>
      <c r="B66" s="84"/>
      <c r="C66" s="80"/>
      <c r="D66" s="85"/>
      <c r="E66" s="86"/>
    </row>
    <row r="67" ht="14.25">
      <c r="A67" s="4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</sheetData>
  <mergeCells count="3">
    <mergeCell ref="A60:B60"/>
    <mergeCell ref="A1:E1"/>
    <mergeCell ref="A2:E2"/>
  </mergeCells>
  <printOptions/>
  <pageMargins left="1.12" right="0.2" top="0.29" bottom="0.21" header="0.24" footer="0.16"/>
  <pageSetup horizontalDpi="120" verticalDpi="12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0"/>
      <c r="B4" s="100"/>
      <c r="C4" s="100"/>
      <c r="D4" s="100"/>
      <c r="E4" s="100"/>
      <c r="F4" s="100"/>
      <c r="G4" s="100"/>
    </row>
    <row r="5" spans="1:9" ht="15">
      <c r="A5" s="101"/>
      <c r="B5" s="101"/>
      <c r="C5" s="101"/>
      <c r="D5" s="101"/>
      <c r="E5" s="101"/>
      <c r="F5" s="101"/>
      <c r="G5" s="101"/>
      <c r="I5" s="5"/>
    </row>
    <row r="6" spans="4:6" ht="15">
      <c r="D6" s="101"/>
      <c r="E6" s="101"/>
      <c r="F6" s="101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98"/>
      <c r="B55" s="98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7"/>
      <c r="B64" s="97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2"/>
      <c r="B2" s="102"/>
      <c r="C2" s="102"/>
      <c r="D2" s="102"/>
      <c r="E2" s="102"/>
    </row>
    <row r="4" spans="1:6" ht="21" customHeight="1">
      <c r="A4" s="16"/>
      <c r="B4" s="17"/>
      <c r="C4" s="17"/>
      <c r="D4" s="103"/>
      <c r="E4" s="103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info3</cp:lastModifiedBy>
  <cp:lastPrinted>2008-10-13T06:37:51Z</cp:lastPrinted>
  <dcterms:created xsi:type="dcterms:W3CDTF">2002-08-21T11:19:18Z</dcterms:created>
  <dcterms:modified xsi:type="dcterms:W3CDTF">2009-01-20T11:52:28Z</dcterms:modified>
  <cp:category/>
  <cp:version/>
  <cp:contentType/>
  <cp:contentStatus/>
</cp:coreProperties>
</file>